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2 (2)" sheetId="3" r:id="rId1"/>
    <sheet name="Sheet2" sheetId="2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H16" i="3"/>
  <c r="K16" i="3" s="1"/>
  <c r="J15" i="3"/>
  <c r="H15" i="3"/>
  <c r="K15" i="3" s="1"/>
  <c r="J12" i="3"/>
  <c r="J11" i="3" s="1"/>
  <c r="J17" i="3" s="1"/>
  <c r="H12" i="3"/>
  <c r="K12" i="3" s="1"/>
  <c r="K10" i="3"/>
  <c r="H7" i="3"/>
  <c r="K7" i="3" s="1"/>
  <c r="H6" i="3"/>
  <c r="H5" i="3" s="1"/>
  <c r="J18" i="3" l="1"/>
  <c r="J19" i="3"/>
  <c r="K5" i="3"/>
  <c r="K6" i="3"/>
  <c r="H11" i="3"/>
  <c r="K11" i="3" s="1"/>
  <c r="K15" i="2"/>
  <c r="K14" i="2"/>
  <c r="K13" i="2"/>
  <c r="K12" i="2"/>
  <c r="K11" i="2"/>
  <c r="K10" i="2"/>
  <c r="K9" i="2"/>
  <c r="K8" i="2"/>
  <c r="K6" i="2"/>
  <c r="J12" i="2"/>
  <c r="H12" i="2"/>
  <c r="J11" i="2"/>
  <c r="H11" i="2"/>
  <c r="J10" i="2"/>
  <c r="J9" i="2" s="1"/>
  <c r="J13" i="2" s="1"/>
  <c r="H10" i="2"/>
  <c r="H9" i="2" s="1"/>
  <c r="H7" i="2"/>
  <c r="K7" i="2" s="1"/>
  <c r="H6" i="2"/>
  <c r="H17" i="3" l="1"/>
  <c r="H5" i="2"/>
  <c r="K5" i="2" s="1"/>
  <c r="H13" i="2"/>
  <c r="J14" i="2"/>
  <c r="J15" i="2" s="1"/>
  <c r="Q12" i="1"/>
  <c r="O12" i="1"/>
  <c r="M12" i="1"/>
  <c r="K12" i="1"/>
  <c r="I12" i="1"/>
  <c r="G12" i="1"/>
  <c r="G9" i="1" s="1"/>
  <c r="G13" i="1" s="1"/>
  <c r="R5" i="1"/>
  <c r="R12" i="1"/>
  <c r="R8" i="1"/>
  <c r="R7" i="1"/>
  <c r="R6" i="1"/>
  <c r="G5" i="1"/>
  <c r="G6" i="1"/>
  <c r="G7" i="1"/>
  <c r="Q11" i="1"/>
  <c r="Q10" i="1"/>
  <c r="Q9" i="1" s="1"/>
  <c r="O11" i="1"/>
  <c r="O10" i="1"/>
  <c r="M11" i="1"/>
  <c r="M10" i="1"/>
  <c r="K11" i="1"/>
  <c r="K10" i="1"/>
  <c r="K9" i="1" s="1"/>
  <c r="I11" i="1"/>
  <c r="I10" i="1"/>
  <c r="G11" i="1"/>
  <c r="R11" i="1" s="1"/>
  <c r="G10" i="1"/>
  <c r="K17" i="3" l="1"/>
  <c r="H18" i="3"/>
  <c r="K18" i="3" s="1"/>
  <c r="H14" i="2"/>
  <c r="I9" i="1"/>
  <c r="I13" i="1" s="1"/>
  <c r="I14" i="1" s="1"/>
  <c r="I15" i="1" s="1"/>
  <c r="M9" i="1"/>
  <c r="M13" i="1" s="1"/>
  <c r="M14" i="1" s="1"/>
  <c r="M15" i="1" s="1"/>
  <c r="R10" i="1"/>
  <c r="O9" i="1"/>
  <c r="O13" i="1" s="1"/>
  <c r="O14" i="1" s="1"/>
  <c r="O15" i="1" s="1"/>
  <c r="Q13" i="1"/>
  <c r="Q14" i="1" s="1"/>
  <c r="Q15" i="1" s="1"/>
  <c r="K13" i="1"/>
  <c r="K14" i="1" s="1"/>
  <c r="K15" i="1" s="1"/>
  <c r="G14" i="1"/>
  <c r="H19" i="3" l="1"/>
  <c r="K19" i="3" s="1"/>
  <c r="H15" i="2"/>
  <c r="R9" i="1"/>
  <c r="R13" i="1"/>
  <c r="G15" i="1"/>
  <c r="R15" i="1" s="1"/>
  <c r="R14" i="1"/>
</calcChain>
</file>

<file path=xl/sharedStrings.xml><?xml version="1.0" encoding="utf-8"?>
<sst xmlns="http://schemas.openxmlformats.org/spreadsheetml/2006/main" count="86" uniqueCount="34">
  <si>
    <t>イニシャルコスト</t>
    <phoneticPr fontId="2"/>
  </si>
  <si>
    <t>職員研修費</t>
    <rPh sb="0" eb="2">
      <t>ショクイン</t>
    </rPh>
    <rPh sb="2" eb="4">
      <t>ケンシュウ</t>
    </rPh>
    <rPh sb="4" eb="5">
      <t>ヒ</t>
    </rPh>
    <phoneticPr fontId="2"/>
  </si>
  <si>
    <t>セットアップ等</t>
    <rPh sb="6" eb="7">
      <t>トウ</t>
    </rPh>
    <phoneticPr fontId="2"/>
  </si>
  <si>
    <t>ランニングコスト</t>
    <phoneticPr fontId="2"/>
  </si>
  <si>
    <t>システム利用料</t>
    <rPh sb="4" eb="6">
      <t>リヨウ</t>
    </rPh>
    <rPh sb="6" eb="7">
      <t>リョウ</t>
    </rPh>
    <phoneticPr fontId="2"/>
  </si>
  <si>
    <t>数量</t>
    <rPh sb="0" eb="2">
      <t>スウリョウ</t>
    </rPh>
    <phoneticPr fontId="2"/>
  </si>
  <si>
    <t>月数</t>
    <rPh sb="0" eb="2">
      <t>ツキスウ</t>
    </rPh>
    <phoneticPr fontId="2"/>
  </si>
  <si>
    <t>消費税等</t>
    <rPh sb="0" eb="3">
      <t>ショウヒゼイ</t>
    </rPh>
    <rPh sb="3" eb="4">
      <t>トウ</t>
    </rPh>
    <phoneticPr fontId="2"/>
  </si>
  <si>
    <t>金額</t>
    <rPh sb="0" eb="2">
      <t>キンガク</t>
    </rPh>
    <phoneticPr fontId="2"/>
  </si>
  <si>
    <t>-</t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</si>
  <si>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</si>
  <si>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</si>
  <si>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</si>
  <si>
    <t>令和9年度</t>
    <rPh sb="0" eb="2">
      <t>レイワ</t>
    </rPh>
    <rPh sb="3" eb="5">
      <t>ネンド</t>
    </rPh>
    <phoneticPr fontId="2"/>
  </si>
  <si>
    <t>令和10年度</t>
    <rPh sb="0" eb="2">
      <t>レイワ</t>
    </rPh>
    <rPh sb="4" eb="6">
      <t>ネンド</t>
    </rPh>
    <phoneticPr fontId="2"/>
  </si>
  <si>
    <t>令和11年度</t>
    <rPh sb="0" eb="2">
      <t>レイワ</t>
    </rPh>
    <rPh sb="4" eb="6">
      <t>ネンド</t>
    </rPh>
    <phoneticPr fontId="2"/>
  </si>
  <si>
    <t>単価
（月額単価）</t>
    <rPh sb="0" eb="2">
      <t>タンカ</t>
    </rPh>
    <rPh sb="4" eb="6">
      <t>ゲツガク</t>
    </rPh>
    <rPh sb="6" eb="8">
      <t>タンカ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</si>
  <si>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</si>
  <si>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</si>
  <si>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金額 計</t>
    <rPh sb="0" eb="2">
      <t>キンガク</t>
    </rPh>
    <rPh sb="3" eb="4">
      <t>ケイ</t>
    </rPh>
    <phoneticPr fontId="2"/>
  </si>
  <si>
    <t>費用項目</t>
    <rPh sb="0" eb="2">
      <t>ヒヨウ</t>
    </rPh>
    <rPh sb="2" eb="4">
      <t>コウモク</t>
    </rPh>
    <phoneticPr fontId="2"/>
  </si>
  <si>
    <t>保育業務支援システム等業務委託　見積額内訳</t>
    <rPh sb="0" eb="2">
      <t>ホイク</t>
    </rPh>
    <rPh sb="2" eb="4">
      <t>ギョウム</t>
    </rPh>
    <rPh sb="4" eb="6">
      <t>シエン</t>
    </rPh>
    <rPh sb="10" eb="11">
      <t>トウ</t>
    </rPh>
    <rPh sb="11" eb="13">
      <t>ギョウム</t>
    </rPh>
    <rPh sb="13" eb="15">
      <t>イタク</t>
    </rPh>
    <rPh sb="16" eb="18">
      <t>ミツモリ</t>
    </rPh>
    <rPh sb="18" eb="19">
      <t>ガク</t>
    </rPh>
    <rPh sb="19" eb="21">
      <t>ウチワケ</t>
    </rPh>
    <phoneticPr fontId="2"/>
  </si>
  <si>
    <t>委託契約上限額
（税込み）</t>
    <rPh sb="0" eb="2">
      <t>イタク</t>
    </rPh>
    <rPh sb="2" eb="4">
      <t>ケイヤク</t>
    </rPh>
    <rPh sb="4" eb="7">
      <t>ジョウゲンガク</t>
    </rPh>
    <rPh sb="9" eb="11">
      <t>ゼイコ</t>
    </rPh>
    <phoneticPr fontId="2"/>
  </si>
  <si>
    <t>令和7～11年度</t>
    <rPh sb="0" eb="2">
      <t>レイワ</t>
    </rPh>
    <rPh sb="6" eb="8">
      <t>ネンド</t>
    </rPh>
    <phoneticPr fontId="2"/>
  </si>
  <si>
    <t>交通費</t>
    <rPh sb="0" eb="3">
      <t>コウツウヒ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</si>
  <si>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</si>
  <si>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</si>
  <si>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園</t>
    <rPh sb="0" eb="1">
      <t>エン</t>
    </rPh>
    <phoneticPr fontId="2"/>
  </si>
  <si>
    <t>単価</t>
    <rPh sb="0" eb="2">
      <t>タンカ</t>
    </rPh>
    <phoneticPr fontId="2"/>
  </si>
  <si>
    <t>２　見積金額</t>
    <rPh sb="2" eb="4">
      <t>ミツモリ</t>
    </rPh>
    <rPh sb="4" eb="6">
      <t>キンガク</t>
    </rPh>
    <phoneticPr fontId="2"/>
  </si>
  <si>
    <t>月
数</t>
    <rPh sb="0" eb="1">
      <t>ツキ</t>
    </rPh>
    <rPh sb="2" eb="3">
      <t>スウ</t>
    </rPh>
    <phoneticPr fontId="2"/>
  </si>
  <si>
    <t>数
量</t>
    <rPh sb="0" eb="1">
      <t>スウ</t>
    </rPh>
    <rPh sb="2" eb="3">
      <t>リョウ</t>
    </rPh>
    <phoneticPr fontId="2"/>
  </si>
  <si>
    <t>単
位</t>
    <rPh sb="0" eb="1">
      <t>タン</t>
    </rPh>
    <rPh sb="2" eb="3">
      <t>イ</t>
    </rPh>
    <phoneticPr fontId="2"/>
  </si>
  <si>
    <t>消費税等（10%）</t>
    <rPh sb="0" eb="3">
      <t>ショウヒゼイ</t>
    </rPh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</si>
</sst>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\ &quot;園&quot;"/>
    <numFmt numFmtId="177" formatCode="General\ &quot;回&quot;"/>
    <numFmt numFmtId="178" formatCode="General\ &quot;台&quot;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21" xfId="1" applyFont="1" applyFill="1" applyBorder="1" applyAlignment="1">
      <alignment vertical="center"/>
    </xf>
    <xf numFmtId="38" fontId="3" fillId="2" borderId="29" xfId="1" applyFont="1" applyFill="1" applyBorder="1" applyAlignment="1">
      <alignment vertical="center"/>
    </xf>
    <xf numFmtId="38" fontId="3" fillId="2" borderId="18" xfId="1" applyFont="1" applyFill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36" xfId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2" borderId="14" xfId="1" applyFont="1" applyFill="1" applyBorder="1" applyAlignment="1">
      <alignment vertical="center"/>
    </xf>
    <xf numFmtId="38" fontId="3" fillId="2" borderId="3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0" borderId="23" xfId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2" borderId="15" xfId="1" applyFont="1" applyFill="1" applyBorder="1" applyAlignment="1">
      <alignment vertical="center"/>
    </xf>
    <xf numFmtId="38" fontId="3" fillId="2" borderId="32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38" fontId="3" fillId="0" borderId="24" xfId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2" borderId="16" xfId="1" applyFont="1" applyFill="1" applyBorder="1" applyAlignment="1">
      <alignment vertical="center"/>
    </xf>
    <xf numFmtId="38" fontId="3" fillId="2" borderId="33" xfId="1" applyFont="1" applyFill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38" fontId="3" fillId="0" borderId="25" xfId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38" fontId="3" fillId="0" borderId="43" xfId="1" applyFont="1" applyBorder="1" applyAlignment="1">
      <alignment vertical="center"/>
    </xf>
    <xf numFmtId="38" fontId="3" fillId="0" borderId="47" xfId="1" applyFont="1" applyBorder="1" applyAlignment="1">
      <alignment vertical="center"/>
    </xf>
    <xf numFmtId="38" fontId="3" fillId="0" borderId="44" xfId="1" applyFont="1" applyBorder="1" applyAlignment="1">
      <alignment vertical="center"/>
    </xf>
    <xf numFmtId="38" fontId="3" fillId="0" borderId="45" xfId="1" applyFont="1" applyBorder="1" applyAlignment="1">
      <alignment vertical="center"/>
    </xf>
    <xf numFmtId="38" fontId="3" fillId="0" borderId="46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1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0" xfId="1" applyFont="1" applyBorder="1" applyAlignment="1">
      <alignment vertical="center"/>
    </xf>
    <xf numFmtId="38" fontId="4" fillId="0" borderId="49" xfId="1" applyFont="1" applyBorder="1" applyAlignment="1">
      <alignment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34" xfId="1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38" fontId="3" fillId="0" borderId="51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2" borderId="34" xfId="1" applyFont="1" applyFill="1" applyBorder="1" applyAlignment="1">
      <alignment vertical="center"/>
    </xf>
    <xf numFmtId="38" fontId="3" fillId="2" borderId="35" xfId="1" applyFont="1" applyFill="1" applyBorder="1" applyAlignment="1">
      <alignment vertical="center"/>
    </xf>
    <xf numFmtId="0" fontId="3" fillId="0" borderId="52" xfId="0" applyFont="1" applyBorder="1" applyAlignment="1">
      <alignment vertical="center"/>
    </xf>
    <xf numFmtId="38" fontId="3" fillId="0" borderId="53" xfId="1" applyFont="1" applyBorder="1" applyAlignment="1">
      <alignment vertical="center"/>
    </xf>
    <xf numFmtId="38" fontId="3" fillId="0" borderId="54" xfId="1" applyFont="1" applyBorder="1" applyAlignment="1">
      <alignment vertical="center"/>
    </xf>
    <xf numFmtId="38" fontId="3" fillId="0" borderId="55" xfId="1" applyFont="1" applyBorder="1" applyAlignment="1">
      <alignment horizontal="center" vertical="center"/>
    </xf>
    <xf numFmtId="38" fontId="3" fillId="0" borderId="55" xfId="1" applyFont="1" applyBorder="1" applyAlignment="1">
      <alignment vertical="center"/>
    </xf>
    <xf numFmtId="38" fontId="3" fillId="0" borderId="56" xfId="1" applyFont="1" applyBorder="1" applyAlignment="1">
      <alignment vertical="center"/>
    </xf>
    <xf numFmtId="38" fontId="3" fillId="0" borderId="57" xfId="1" applyFont="1" applyBorder="1" applyAlignment="1">
      <alignment vertical="center"/>
    </xf>
    <xf numFmtId="38" fontId="3" fillId="0" borderId="52" xfId="1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3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8" fontId="3" fillId="0" borderId="47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 wrapText="1"/>
    </xf>
    <xf numFmtId="38" fontId="3" fillId="0" borderId="2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 wrapText="1"/>
    </xf>
    <xf numFmtId="38" fontId="3" fillId="0" borderId="48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 wrapText="1"/>
    </xf>
    <xf numFmtId="38" fontId="3" fillId="0" borderId="22" xfId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5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tabSelected="1" topLeftCell="A16" workbookViewId="0">
      <selection activeCell="O21" sqref="O21"/>
    </sheetView>
  </sheetViews>
  <sheetFormatPr defaultRowHeight="13.2" x14ac:dyDescent="0.45"/>
  <cols>
    <col min="1" max="1" width="0.69921875" style="1" customWidth="1"/>
    <col min="2" max="2" width="1.5" style="1" customWidth="1"/>
    <col min="3" max="3" width="14.3984375" style="1" customWidth="1"/>
    <col min="4" max="4" width="8.19921875" style="2" customWidth="1"/>
    <col min="5" max="5" width="4.19921875" style="2" customWidth="1"/>
    <col min="6" max="6" width="4.19921875" style="4" customWidth="1"/>
    <col min="7" max="7" width="5" style="2" bestFit="1" customWidth="1"/>
    <col min="8" max="8" width="11.19921875" style="2" customWidth="1"/>
    <col min="9" max="9" width="5" style="2" bestFit="1" customWidth="1"/>
    <col min="10" max="10" width="11.19921875" style="2" customWidth="1"/>
    <col min="11" max="11" width="14.69921875" style="2" customWidth="1"/>
    <col min="12" max="13" width="8.796875" style="2"/>
    <col min="14" max="16384" width="8.796875" style="1"/>
  </cols>
  <sheetData>
    <row r="1" spans="2:13" s="76" customFormat="1" ht="19.8" customHeight="1" x14ac:dyDescent="0.45">
      <c r="B1" s="76" t="s">
        <v>29</v>
      </c>
      <c r="D1" s="77"/>
      <c r="E1" s="77"/>
      <c r="F1" s="78"/>
      <c r="G1" s="77"/>
      <c r="H1" s="77"/>
      <c r="I1" s="77"/>
      <c r="J1" s="77"/>
      <c r="K1" s="77"/>
      <c r="L1" s="77"/>
      <c r="M1" s="77"/>
    </row>
    <row r="3" spans="2:13" s="5" customFormat="1" ht="21" customHeight="1" x14ac:dyDescent="0.45">
      <c r="B3" s="115" t="s">
        <v>20</v>
      </c>
      <c r="C3" s="116"/>
      <c r="D3" s="119" t="s">
        <v>28</v>
      </c>
      <c r="E3" s="121" t="s">
        <v>31</v>
      </c>
      <c r="F3" s="123" t="s">
        <v>32</v>
      </c>
      <c r="G3" s="125" t="s">
        <v>10</v>
      </c>
      <c r="H3" s="126"/>
      <c r="I3" s="127" t="s">
        <v>23</v>
      </c>
      <c r="J3" s="128"/>
      <c r="K3" s="102" t="s">
        <v>19</v>
      </c>
      <c r="L3" s="4"/>
      <c r="M3" s="4"/>
    </row>
    <row r="4" spans="2:13" s="5" customFormat="1" ht="27.6" customHeight="1" x14ac:dyDescent="0.45">
      <c r="B4" s="117"/>
      <c r="C4" s="118"/>
      <c r="D4" s="120"/>
      <c r="E4" s="122"/>
      <c r="F4" s="124"/>
      <c r="G4" s="82" t="s">
        <v>30</v>
      </c>
      <c r="H4" s="7" t="s">
        <v>8</v>
      </c>
      <c r="I4" s="83" t="s">
        <v>30</v>
      </c>
      <c r="J4" s="9" t="s">
        <v>8</v>
      </c>
      <c r="K4" s="103"/>
      <c r="L4" s="4"/>
      <c r="M4" s="4"/>
    </row>
    <row r="5" spans="2:13" ht="25.2" customHeight="1" x14ac:dyDescent="0.45">
      <c r="B5" s="10" t="s">
        <v>0</v>
      </c>
      <c r="C5" s="11"/>
      <c r="D5" s="67"/>
      <c r="E5" s="14"/>
      <c r="F5" s="72"/>
      <c r="G5" s="14"/>
      <c r="H5" s="15">
        <f>SUM(H6:H10)</f>
        <v>0</v>
      </c>
      <c r="I5" s="16"/>
      <c r="J5" s="17"/>
      <c r="K5" s="20">
        <f>+H5</f>
        <v>0</v>
      </c>
    </row>
    <row r="6" spans="2:13" ht="25.2" customHeight="1" x14ac:dyDescent="0.45">
      <c r="B6" s="21"/>
      <c r="C6" s="22" t="s">
        <v>1</v>
      </c>
      <c r="D6" s="68"/>
      <c r="E6" s="25"/>
      <c r="F6" s="79" t="s">
        <v>25</v>
      </c>
      <c r="G6" s="98" t="s">
        <v>9</v>
      </c>
      <c r="H6" s="26">
        <f>+D6*E6</f>
        <v>0</v>
      </c>
      <c r="I6" s="27"/>
      <c r="J6" s="28"/>
      <c r="K6" s="31">
        <f t="shared" ref="K6:K16" si="0">+H6</f>
        <v>0</v>
      </c>
    </row>
    <row r="7" spans="2:13" ht="25.2" customHeight="1" x14ac:dyDescent="0.45">
      <c r="B7" s="21"/>
      <c r="C7" s="32" t="s">
        <v>24</v>
      </c>
      <c r="D7" s="69"/>
      <c r="E7" s="35"/>
      <c r="F7" s="73" t="s">
        <v>26</v>
      </c>
      <c r="G7" s="99" t="s">
        <v>9</v>
      </c>
      <c r="H7" s="36">
        <f>+D7*E7</f>
        <v>0</v>
      </c>
      <c r="I7" s="37"/>
      <c r="J7" s="38"/>
      <c r="K7" s="41">
        <f t="shared" si="0"/>
        <v>0</v>
      </c>
    </row>
    <row r="8" spans="2:13" ht="25.2" customHeight="1" x14ac:dyDescent="0.45">
      <c r="B8" s="21"/>
      <c r="C8" s="84"/>
      <c r="D8" s="85"/>
      <c r="E8" s="86"/>
      <c r="F8" s="7"/>
      <c r="G8" s="100"/>
      <c r="H8" s="87"/>
      <c r="I8" s="88"/>
      <c r="J8" s="89"/>
      <c r="K8" s="80"/>
    </row>
    <row r="9" spans="2:13" ht="25.2" customHeight="1" x14ac:dyDescent="0.45">
      <c r="B9" s="21"/>
      <c r="C9" s="84"/>
      <c r="D9" s="85"/>
      <c r="E9" s="86"/>
      <c r="F9" s="7"/>
      <c r="G9" s="100"/>
      <c r="H9" s="87"/>
      <c r="I9" s="88"/>
      <c r="J9" s="89"/>
      <c r="K9" s="80"/>
    </row>
    <row r="10" spans="2:13" ht="25.2" customHeight="1" x14ac:dyDescent="0.45">
      <c r="B10" s="42"/>
      <c r="C10" s="43"/>
      <c r="D10" s="70"/>
      <c r="E10" s="46"/>
      <c r="F10" s="74"/>
      <c r="G10" s="101"/>
      <c r="H10" s="47"/>
      <c r="I10" s="48"/>
      <c r="J10" s="49"/>
      <c r="K10" s="52">
        <f t="shared" si="0"/>
        <v>0</v>
      </c>
    </row>
    <row r="11" spans="2:13" ht="25.2" customHeight="1" x14ac:dyDescent="0.45">
      <c r="B11" s="53" t="s">
        <v>3</v>
      </c>
      <c r="C11" s="54"/>
      <c r="D11" s="71"/>
      <c r="E11" s="57"/>
      <c r="F11" s="75"/>
      <c r="G11" s="57"/>
      <c r="H11" s="58">
        <f>SUM(H12:H16)</f>
        <v>0</v>
      </c>
      <c r="I11" s="55"/>
      <c r="J11" s="59">
        <f>SUM(J12:J16)</f>
        <v>0</v>
      </c>
      <c r="K11" s="60">
        <f t="shared" si="0"/>
        <v>0</v>
      </c>
    </row>
    <row r="12" spans="2:13" ht="25.2" customHeight="1" x14ac:dyDescent="0.45">
      <c r="B12" s="21"/>
      <c r="C12" s="22" t="s">
        <v>4</v>
      </c>
      <c r="D12" s="68"/>
      <c r="E12" s="25"/>
      <c r="F12" s="79" t="s">
        <v>27</v>
      </c>
      <c r="G12" s="25">
        <v>4</v>
      </c>
      <c r="H12" s="26">
        <f>+D12*E12*G12</f>
        <v>0</v>
      </c>
      <c r="I12" s="23">
        <v>56</v>
      </c>
      <c r="J12" s="62">
        <f>+$D12*$E12*I12</f>
        <v>0</v>
      </c>
      <c r="K12" s="31">
        <f t="shared" si="0"/>
        <v>0</v>
      </c>
    </row>
    <row r="13" spans="2:13" ht="25.2" customHeight="1" x14ac:dyDescent="0.45">
      <c r="B13" s="21"/>
      <c r="C13" s="90"/>
      <c r="D13" s="91"/>
      <c r="E13" s="92"/>
      <c r="F13" s="93"/>
      <c r="G13" s="92"/>
      <c r="H13" s="94"/>
      <c r="I13" s="95"/>
      <c r="J13" s="96"/>
      <c r="K13" s="97"/>
    </row>
    <row r="14" spans="2:13" ht="25.2" customHeight="1" x14ac:dyDescent="0.45">
      <c r="B14" s="21"/>
      <c r="C14" s="90"/>
      <c r="D14" s="91"/>
      <c r="E14" s="92"/>
      <c r="F14" s="93"/>
      <c r="G14" s="92"/>
      <c r="H14" s="94"/>
      <c r="I14" s="95"/>
      <c r="J14" s="96"/>
      <c r="K14" s="97"/>
    </row>
    <row r="15" spans="2:13" ht="25.2" customHeight="1" x14ac:dyDescent="0.45">
      <c r="B15" s="21"/>
      <c r="C15" s="32"/>
      <c r="D15" s="69"/>
      <c r="E15" s="35"/>
      <c r="F15" s="73"/>
      <c r="G15" s="35"/>
      <c r="H15" s="36">
        <f>+D15*E15*G15</f>
        <v>0</v>
      </c>
      <c r="I15" s="33"/>
      <c r="J15" s="64">
        <f>+$D15*$E15*I15</f>
        <v>0</v>
      </c>
      <c r="K15" s="41">
        <f t="shared" si="0"/>
        <v>0</v>
      </c>
    </row>
    <row r="16" spans="2:13" ht="25.2" customHeight="1" x14ac:dyDescent="0.45">
      <c r="B16" s="42"/>
      <c r="C16" s="43"/>
      <c r="D16" s="70"/>
      <c r="E16" s="46"/>
      <c r="F16" s="74"/>
      <c r="G16" s="46"/>
      <c r="H16" s="47">
        <f>+D16*E16*G16</f>
        <v>0</v>
      </c>
      <c r="I16" s="44"/>
      <c r="J16" s="65">
        <f>+$D16*$E16*I16</f>
        <v>0</v>
      </c>
      <c r="K16" s="52">
        <f t="shared" si="0"/>
        <v>0</v>
      </c>
    </row>
    <row r="17" spans="1:11" ht="25.2" customHeight="1" x14ac:dyDescent="0.45">
      <c r="B17" s="104" t="s">
        <v>17</v>
      </c>
      <c r="C17" s="105"/>
      <c r="D17" s="105"/>
      <c r="E17" s="105"/>
      <c r="F17" s="106"/>
      <c r="G17" s="25"/>
      <c r="H17" s="26">
        <f>+H5+H11</f>
        <v>0</v>
      </c>
      <c r="I17" s="23"/>
      <c r="J17" s="62">
        <f>+J5+J11</f>
        <v>0</v>
      </c>
      <c r="K17" s="31">
        <f>+H17+J17</f>
        <v>0</v>
      </c>
    </row>
    <row r="18" spans="1:11" ht="25.2" customHeight="1" thickBot="1" x14ac:dyDescent="0.5">
      <c r="B18" s="107" t="s">
        <v>33</v>
      </c>
      <c r="C18" s="108"/>
      <c r="D18" s="108"/>
      <c r="E18" s="108"/>
      <c r="F18" s="109"/>
      <c r="G18" s="35"/>
      <c r="H18" s="36">
        <f>+H17*0.1</f>
        <v>0</v>
      </c>
      <c r="I18" s="33"/>
      <c r="J18" s="64">
        <f>+J17*0.1</f>
        <v>0</v>
      </c>
      <c r="K18" s="80">
        <f>+H18+J18</f>
        <v>0</v>
      </c>
    </row>
    <row r="19" spans="1:11" ht="25.2" customHeight="1" thickTop="1" thickBot="1" x14ac:dyDescent="0.5">
      <c r="B19" s="110" t="s">
        <v>18</v>
      </c>
      <c r="C19" s="111"/>
      <c r="D19" s="111"/>
      <c r="E19" s="111"/>
      <c r="F19" s="112"/>
      <c r="G19" s="46"/>
      <c r="H19" s="47">
        <f>SUM(H17:H18)</f>
        <v>0</v>
      </c>
      <c r="I19" s="44"/>
      <c r="J19" s="65">
        <f>SUM(J17:J18)</f>
        <v>0</v>
      </c>
      <c r="K19" s="81">
        <f>+H19+J19</f>
        <v>0</v>
      </c>
    </row>
    <row r="20" spans="1:11" ht="21" customHeight="1" thickTop="1" thickBot="1" x14ac:dyDescent="0.5">
      <c r="K20" s="133"/>
    </row>
    <row r="21" spans="1:11" s="2" customFormat="1" ht="31.8" customHeight="1" thickBot="1" x14ac:dyDescent="0.5">
      <c r="A21" s="1"/>
      <c r="B21" s="113" t="s">
        <v>22</v>
      </c>
      <c r="C21" s="114"/>
      <c r="F21" s="4"/>
      <c r="H21" s="66">
        <v>3410000</v>
      </c>
      <c r="J21" s="71"/>
      <c r="K21" s="71"/>
    </row>
  </sheetData>
  <mergeCells count="11">
    <mergeCell ref="K3:K4"/>
    <mergeCell ref="B17:F17"/>
    <mergeCell ref="B18:F18"/>
    <mergeCell ref="B19:F19"/>
    <mergeCell ref="B21:C21"/>
    <mergeCell ref="B3:C4"/>
    <mergeCell ref="D3:D4"/>
    <mergeCell ref="E3:E4"/>
    <mergeCell ref="F3:F4"/>
    <mergeCell ref="G3:H3"/>
    <mergeCell ref="I3:J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7"/>
  <sheetViews>
    <sheetView showGridLines="0" workbookViewId="0">
      <selection activeCell="B15" sqref="B15:F15"/>
    </sheetView>
  </sheetViews>
  <sheetFormatPr defaultRowHeight="13.2" x14ac:dyDescent="0.45"/>
  <cols>
    <col min="1" max="1" width="0.69921875" style="1" customWidth="1"/>
    <col min="2" max="2" width="1.5" style="1" customWidth="1"/>
    <col min="3" max="3" width="14.3984375" style="1" customWidth="1"/>
    <col min="4" max="4" width="8.19921875" style="2" customWidth="1"/>
    <col min="5" max="5" width="4.19921875" style="2" customWidth="1"/>
    <col min="6" max="6" width="4.19921875" style="4" customWidth="1"/>
    <col min="7" max="7" width="5" style="2" bestFit="1" customWidth="1"/>
    <col min="8" max="8" width="11.19921875" style="2" customWidth="1"/>
    <col min="9" max="9" width="5" style="2" bestFit="1" customWidth="1"/>
    <col min="10" max="10" width="11.19921875" style="2" customWidth="1"/>
    <col min="11" max="11" width="14.69921875" style="2" customWidth="1"/>
    <col min="12" max="13" width="8.796875" style="2"/>
    <col min="14" max="16384" width="8.796875" style="1"/>
  </cols>
  <sheetData>
    <row r="1" spans="2:13" s="76" customFormat="1" ht="19.8" customHeight="1" x14ac:dyDescent="0.45">
      <c r="B1" s="76" t="s">
        <v>29</v>
      </c>
      <c r="D1" s="77"/>
      <c r="E1" s="77"/>
      <c r="F1" s="78"/>
      <c r="G1" s="77"/>
      <c r="H1" s="77"/>
      <c r="I1" s="77"/>
      <c r="J1" s="77"/>
      <c r="K1" s="77"/>
      <c r="L1" s="77"/>
      <c r="M1" s="77"/>
    </row>
    <row r="3" spans="2:13" s="5" customFormat="1" ht="21" customHeight="1" x14ac:dyDescent="0.45">
      <c r="B3" s="115" t="s">
        <v>20</v>
      </c>
      <c r="C3" s="116"/>
      <c r="D3" s="119" t="s">
        <v>28</v>
      </c>
      <c r="E3" s="121" t="s">
        <v>31</v>
      </c>
      <c r="F3" s="123" t="s">
        <v>32</v>
      </c>
      <c r="G3" s="125" t="s">
        <v>10</v>
      </c>
      <c r="H3" s="126"/>
      <c r="I3" s="127" t="s">
        <v>23</v>
      </c>
      <c r="J3" s="128"/>
      <c r="K3" s="102" t="s">
        <v>19</v>
      </c>
      <c r="L3" s="4"/>
      <c r="M3" s="4"/>
    </row>
    <row r="4" spans="2:13" s="5" customFormat="1" ht="27.6" customHeight="1" x14ac:dyDescent="0.45">
      <c r="B4" s="117"/>
      <c r="C4" s="118"/>
      <c r="D4" s="120"/>
      <c r="E4" s="122"/>
      <c r="F4" s="124"/>
      <c r="G4" s="82" t="s">
        <v>30</v>
      </c>
      <c r="H4" s="7" t="s">
        <v>8</v>
      </c>
      <c r="I4" s="83" t="s">
        <v>30</v>
      </c>
      <c r="J4" s="9" t="s">
        <v>8</v>
      </c>
      <c r="K4" s="103"/>
      <c r="L4" s="4"/>
      <c r="M4" s="4"/>
    </row>
    <row r="5" spans="2:13" ht="25.2" customHeight="1" x14ac:dyDescent="0.45">
      <c r="B5" s="10" t="s">
        <v>0</v>
      </c>
      <c r="C5" s="11"/>
      <c r="D5" s="67"/>
      <c r="E5" s="14"/>
      <c r="F5" s="72"/>
      <c r="G5" s="14"/>
      <c r="H5" s="15">
        <f>SUM(H6:H8)</f>
        <v>204000</v>
      </c>
      <c r="I5" s="16"/>
      <c r="J5" s="17"/>
      <c r="K5" s="20">
        <f>+H5</f>
        <v>204000</v>
      </c>
    </row>
    <row r="6" spans="2:13" ht="25.2" customHeight="1" x14ac:dyDescent="0.45">
      <c r="B6" s="21"/>
      <c r="C6" s="22" t="s">
        <v>1</v>
      </c>
      <c r="D6" s="68">
        <v>100000</v>
      </c>
      <c r="E6" s="25">
        <v>2</v>
      </c>
      <c r="F6" s="3" t="s">
        <v>25</v>
      </c>
      <c r="G6" s="25" t="s">
        <v>9</v>
      </c>
      <c r="H6" s="26">
        <f>+D6*E6</f>
        <v>200000</v>
      </c>
      <c r="I6" s="27"/>
      <c r="J6" s="28"/>
      <c r="K6" s="31">
        <f t="shared" ref="K6:K12" si="0">+H6</f>
        <v>200000</v>
      </c>
    </row>
    <row r="7" spans="2:13" ht="25.2" customHeight="1" x14ac:dyDescent="0.45">
      <c r="B7" s="21"/>
      <c r="C7" s="32" t="s">
        <v>24</v>
      </c>
      <c r="D7" s="69">
        <v>1000</v>
      </c>
      <c r="E7" s="35">
        <v>4</v>
      </c>
      <c r="F7" s="73" t="s">
        <v>26</v>
      </c>
      <c r="G7" s="35" t="s">
        <v>9</v>
      </c>
      <c r="H7" s="36">
        <f>+D7*E7</f>
        <v>4000</v>
      </c>
      <c r="I7" s="37"/>
      <c r="J7" s="38"/>
      <c r="K7" s="41">
        <f t="shared" si="0"/>
        <v>4000</v>
      </c>
    </row>
    <row r="8" spans="2:13" ht="25.2" customHeight="1" x14ac:dyDescent="0.45">
      <c r="B8" s="42"/>
      <c r="C8" s="43"/>
      <c r="D8" s="70"/>
      <c r="E8" s="46"/>
      <c r="F8" s="74"/>
      <c r="G8" s="46"/>
      <c r="H8" s="47"/>
      <c r="I8" s="48"/>
      <c r="J8" s="49"/>
      <c r="K8" s="52">
        <f t="shared" si="0"/>
        <v>0</v>
      </c>
    </row>
    <row r="9" spans="2:13" ht="25.2" customHeight="1" x14ac:dyDescent="0.45">
      <c r="B9" s="53" t="s">
        <v>3</v>
      </c>
      <c r="C9" s="54"/>
      <c r="D9" s="71"/>
      <c r="E9" s="57"/>
      <c r="F9" s="75"/>
      <c r="G9" s="57"/>
      <c r="H9" s="58">
        <f>SUM(H10:H12)</f>
        <v>2400000</v>
      </c>
      <c r="I9" s="55"/>
      <c r="J9" s="59">
        <f>SUM(J10:J12)</f>
        <v>33600000</v>
      </c>
      <c r="K9" s="60">
        <f t="shared" si="0"/>
        <v>2400000</v>
      </c>
    </row>
    <row r="10" spans="2:13" ht="25.2" customHeight="1" x14ac:dyDescent="0.45">
      <c r="B10" s="21"/>
      <c r="C10" s="22" t="s">
        <v>4</v>
      </c>
      <c r="D10" s="68">
        <v>30000</v>
      </c>
      <c r="E10" s="25">
        <v>20</v>
      </c>
      <c r="F10" s="3" t="s">
        <v>27</v>
      </c>
      <c r="G10" s="25">
        <v>4</v>
      </c>
      <c r="H10" s="26">
        <f>+D10*E10*G10</f>
        <v>2400000</v>
      </c>
      <c r="I10" s="23">
        <v>56</v>
      </c>
      <c r="J10" s="62">
        <f>+$D10*$E10*I10</f>
        <v>33600000</v>
      </c>
      <c r="K10" s="31">
        <f t="shared" si="0"/>
        <v>2400000</v>
      </c>
    </row>
    <row r="11" spans="2:13" ht="25.2" customHeight="1" x14ac:dyDescent="0.45">
      <c r="B11" s="21"/>
      <c r="C11" s="32"/>
      <c r="D11" s="69"/>
      <c r="E11" s="35"/>
      <c r="F11" s="73"/>
      <c r="G11" s="35">
        <v>4</v>
      </c>
      <c r="H11" s="36">
        <f>+D11*E11*G11</f>
        <v>0</v>
      </c>
      <c r="I11" s="33">
        <v>56</v>
      </c>
      <c r="J11" s="64">
        <f>+$D11*$E11*I11</f>
        <v>0</v>
      </c>
      <c r="K11" s="41">
        <f t="shared" si="0"/>
        <v>0</v>
      </c>
    </row>
    <row r="12" spans="2:13" ht="25.2" customHeight="1" x14ac:dyDescent="0.45">
      <c r="B12" s="42"/>
      <c r="C12" s="43"/>
      <c r="D12" s="70"/>
      <c r="E12" s="46"/>
      <c r="F12" s="74"/>
      <c r="G12" s="46">
        <v>4</v>
      </c>
      <c r="H12" s="47">
        <f>+D12*E12*G12</f>
        <v>0</v>
      </c>
      <c r="I12" s="44">
        <v>56</v>
      </c>
      <c r="J12" s="65">
        <f>+$D12*$E12*I12</f>
        <v>0</v>
      </c>
      <c r="K12" s="52">
        <f t="shared" si="0"/>
        <v>0</v>
      </c>
    </row>
    <row r="13" spans="2:13" ht="25.2" customHeight="1" x14ac:dyDescent="0.45">
      <c r="B13" s="104" t="s">
        <v>17</v>
      </c>
      <c r="C13" s="105"/>
      <c r="D13" s="105"/>
      <c r="E13" s="105"/>
      <c r="F13" s="106"/>
      <c r="G13" s="25"/>
      <c r="H13" s="26">
        <f>+H5+H9</f>
        <v>2604000</v>
      </c>
      <c r="I13" s="23"/>
      <c r="J13" s="62">
        <f>+J5+J9</f>
        <v>33600000</v>
      </c>
      <c r="K13" s="31">
        <f>+H13+J13</f>
        <v>36204000</v>
      </c>
    </row>
    <row r="14" spans="2:13" ht="25.2" customHeight="1" thickBot="1" x14ac:dyDescent="0.5">
      <c r="B14" s="107" t="s">
        <v>33</v>
      </c>
      <c r="C14" s="108"/>
      <c r="D14" s="108"/>
      <c r="E14" s="108"/>
      <c r="F14" s="109"/>
      <c r="G14" s="35"/>
      <c r="H14" s="36">
        <f>+H13*0.1</f>
        <v>260400</v>
      </c>
      <c r="I14" s="33"/>
      <c r="J14" s="64">
        <f>+J13*0.1</f>
        <v>3360000</v>
      </c>
      <c r="K14" s="80">
        <f>+H14+J14</f>
        <v>3620400</v>
      </c>
    </row>
    <row r="15" spans="2:13" ht="25.2" customHeight="1" thickTop="1" thickBot="1" x14ac:dyDescent="0.5">
      <c r="B15" s="110" t="s">
        <v>18</v>
      </c>
      <c r="C15" s="111"/>
      <c r="D15" s="111"/>
      <c r="E15" s="111"/>
      <c r="F15" s="112"/>
      <c r="G15" s="46"/>
      <c r="H15" s="47">
        <f>SUM(H13:H14)</f>
        <v>2864400</v>
      </c>
      <c r="I15" s="44"/>
      <c r="J15" s="65">
        <f>SUM(J13:J14)</f>
        <v>36960000</v>
      </c>
      <c r="K15" s="81">
        <f>+H15+J15</f>
        <v>39824400</v>
      </c>
    </row>
    <row r="16" spans="2:13" ht="21" customHeight="1" thickTop="1" thickBot="1" x14ac:dyDescent="0.5"/>
    <row r="17" spans="2:11" ht="31.8" customHeight="1" thickBot="1" x14ac:dyDescent="0.5">
      <c r="B17" s="113" t="s">
        <v>22</v>
      </c>
      <c r="C17" s="114"/>
      <c r="H17" s="66">
        <v>3410000</v>
      </c>
      <c r="K17" s="66">
        <v>41180000</v>
      </c>
    </row>
  </sheetData>
  <mergeCells count="11">
    <mergeCell ref="K3:K4"/>
    <mergeCell ref="B3:C4"/>
    <mergeCell ref="D3:D4"/>
    <mergeCell ref="E3:E4"/>
    <mergeCell ref="G3:H3"/>
    <mergeCell ref="I3:J3"/>
    <mergeCell ref="B17:C17"/>
    <mergeCell ref="F3:F4"/>
    <mergeCell ref="B13:F13"/>
    <mergeCell ref="B14:F14"/>
    <mergeCell ref="B15:F1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7"/>
  <sheetViews>
    <sheetView showGridLines="0" workbookViewId="0">
      <selection activeCell="B18" sqref="A1:XFD1048576"/>
    </sheetView>
  </sheetViews>
  <sheetFormatPr defaultRowHeight="13.2" x14ac:dyDescent="0.45"/>
  <cols>
    <col min="1" max="1" width="1.19921875" style="1" customWidth="1"/>
    <col min="2" max="2" width="3.296875" style="1" customWidth="1"/>
    <col min="3" max="3" width="16.796875" style="1" customWidth="1"/>
    <col min="4" max="4" width="12.3984375" style="2" bestFit="1" customWidth="1"/>
    <col min="5" max="5" width="8.796875" style="1"/>
    <col min="6" max="6" width="5" style="2" bestFit="1" customWidth="1"/>
    <col min="7" max="7" width="10" style="2" customWidth="1"/>
    <col min="8" max="8" width="5" style="2" bestFit="1" customWidth="1"/>
    <col min="9" max="9" width="10" style="2" customWidth="1"/>
    <col min="10" max="10" width="5" style="2" bestFit="1" customWidth="1"/>
    <col min="11" max="11" width="10" style="2" customWidth="1"/>
    <col min="12" max="12" width="5" style="2" bestFit="1" customWidth="1"/>
    <col min="13" max="13" width="10" style="2" customWidth="1"/>
    <col min="14" max="14" width="5" style="2" bestFit="1" customWidth="1"/>
    <col min="15" max="15" width="10" style="2" customWidth="1"/>
    <col min="16" max="16" width="5" style="2" bestFit="1" customWidth="1"/>
    <col min="17" max="17" width="10" style="2" customWidth="1"/>
    <col min="18" max="18" width="12.5" style="2" customWidth="1"/>
    <col min="19" max="20" width="8.796875" style="2"/>
    <col min="21" max="16384" width="8.796875" style="1"/>
  </cols>
  <sheetData>
    <row r="1" spans="2:20" x14ac:dyDescent="0.45">
      <c r="B1" s="1" t="s">
        <v>21</v>
      </c>
    </row>
    <row r="3" spans="2:20" s="5" customFormat="1" ht="21" customHeight="1" x14ac:dyDescent="0.45">
      <c r="B3" s="115" t="s">
        <v>20</v>
      </c>
      <c r="C3" s="116"/>
      <c r="D3" s="129" t="s">
        <v>16</v>
      </c>
      <c r="E3" s="131" t="s">
        <v>5</v>
      </c>
      <c r="F3" s="125" t="s">
        <v>10</v>
      </c>
      <c r="G3" s="126"/>
      <c r="H3" s="127" t="s">
        <v>11</v>
      </c>
      <c r="I3" s="128"/>
      <c r="J3" s="125" t="s">
        <v>12</v>
      </c>
      <c r="K3" s="126"/>
      <c r="L3" s="127" t="s">
        <v>13</v>
      </c>
      <c r="M3" s="128"/>
      <c r="N3" s="125" t="s">
        <v>14</v>
      </c>
      <c r="O3" s="126"/>
      <c r="P3" s="127" t="s">
        <v>15</v>
      </c>
      <c r="Q3" s="128"/>
      <c r="R3" s="102" t="s">
        <v>19</v>
      </c>
      <c r="S3" s="4"/>
      <c r="T3" s="4"/>
    </row>
    <row r="4" spans="2:20" s="5" customFormat="1" ht="21" customHeight="1" x14ac:dyDescent="0.45">
      <c r="B4" s="117"/>
      <c r="C4" s="118"/>
      <c r="D4" s="130"/>
      <c r="E4" s="132"/>
      <c r="F4" s="6" t="s">
        <v>6</v>
      </c>
      <c r="G4" s="7" t="s">
        <v>8</v>
      </c>
      <c r="H4" s="8" t="s">
        <v>6</v>
      </c>
      <c r="I4" s="9" t="s">
        <v>8</v>
      </c>
      <c r="J4" s="6" t="s">
        <v>6</v>
      </c>
      <c r="K4" s="7" t="s">
        <v>8</v>
      </c>
      <c r="L4" s="8" t="s">
        <v>6</v>
      </c>
      <c r="M4" s="9" t="s">
        <v>8</v>
      </c>
      <c r="N4" s="6" t="s">
        <v>6</v>
      </c>
      <c r="O4" s="7" t="s">
        <v>8</v>
      </c>
      <c r="P4" s="8" t="s">
        <v>6</v>
      </c>
      <c r="Q4" s="9" t="s">
        <v>8</v>
      </c>
      <c r="R4" s="103"/>
      <c r="S4" s="4"/>
      <c r="T4" s="4"/>
    </row>
    <row r="5" spans="2:20" ht="21" customHeight="1" x14ac:dyDescent="0.45">
      <c r="B5" s="10" t="s">
        <v>0</v>
      </c>
      <c r="C5" s="11"/>
      <c r="D5" s="12"/>
      <c r="E5" s="13"/>
      <c r="F5" s="14"/>
      <c r="G5" s="15">
        <f>SUM(G6:G8)</f>
        <v>200200</v>
      </c>
      <c r="H5" s="16"/>
      <c r="I5" s="17"/>
      <c r="J5" s="18"/>
      <c r="K5" s="19"/>
      <c r="L5" s="16"/>
      <c r="M5" s="17"/>
      <c r="N5" s="18"/>
      <c r="O5" s="19"/>
      <c r="P5" s="16"/>
      <c r="Q5" s="17"/>
      <c r="R5" s="20">
        <f>+G5+I5+K5+M5+O5+Q5</f>
        <v>200200</v>
      </c>
    </row>
    <row r="6" spans="2:20" ht="21" customHeight="1" x14ac:dyDescent="0.45">
      <c r="B6" s="21"/>
      <c r="C6" s="22" t="s">
        <v>1</v>
      </c>
      <c r="D6" s="23">
        <v>100000</v>
      </c>
      <c r="E6" s="24">
        <v>2</v>
      </c>
      <c r="F6" s="25" t="s">
        <v>9</v>
      </c>
      <c r="G6" s="26">
        <f>+D6*E6</f>
        <v>200000</v>
      </c>
      <c r="H6" s="27"/>
      <c r="I6" s="28"/>
      <c r="J6" s="29"/>
      <c r="K6" s="30"/>
      <c r="L6" s="27"/>
      <c r="M6" s="28"/>
      <c r="N6" s="29"/>
      <c r="O6" s="30"/>
      <c r="P6" s="27"/>
      <c r="Q6" s="28"/>
      <c r="R6" s="31">
        <f>+G6+I6+K6+M6+O6+Q6</f>
        <v>200000</v>
      </c>
    </row>
    <row r="7" spans="2:20" ht="21" customHeight="1" x14ac:dyDescent="0.45">
      <c r="B7" s="21"/>
      <c r="C7" s="32" t="s">
        <v>2</v>
      </c>
      <c r="D7" s="33">
        <v>10</v>
      </c>
      <c r="E7" s="34">
        <v>20</v>
      </c>
      <c r="F7" s="35" t="s">
        <v>9</v>
      </c>
      <c r="G7" s="36">
        <f>+D7*E7</f>
        <v>200</v>
      </c>
      <c r="H7" s="37"/>
      <c r="I7" s="38"/>
      <c r="J7" s="39"/>
      <c r="K7" s="40"/>
      <c r="L7" s="37"/>
      <c r="M7" s="38"/>
      <c r="N7" s="39"/>
      <c r="O7" s="40"/>
      <c r="P7" s="37"/>
      <c r="Q7" s="38"/>
      <c r="R7" s="41">
        <f t="shared" ref="R7:R8" si="0">+G7+I7+K7+M7+O7+Q7</f>
        <v>200</v>
      </c>
    </row>
    <row r="8" spans="2:20" ht="21" customHeight="1" x14ac:dyDescent="0.45">
      <c r="B8" s="42"/>
      <c r="C8" s="43"/>
      <c r="D8" s="44"/>
      <c r="E8" s="45"/>
      <c r="F8" s="46"/>
      <c r="G8" s="47"/>
      <c r="H8" s="48"/>
      <c r="I8" s="49"/>
      <c r="J8" s="50"/>
      <c r="K8" s="51"/>
      <c r="L8" s="48"/>
      <c r="M8" s="49"/>
      <c r="N8" s="50"/>
      <c r="O8" s="51"/>
      <c r="P8" s="48"/>
      <c r="Q8" s="49"/>
      <c r="R8" s="52">
        <f t="shared" si="0"/>
        <v>0</v>
      </c>
    </row>
    <row r="9" spans="2:20" ht="21" customHeight="1" x14ac:dyDescent="0.45">
      <c r="B9" s="53" t="s">
        <v>3</v>
      </c>
      <c r="C9" s="54"/>
      <c r="D9" s="55"/>
      <c r="E9" s="56"/>
      <c r="F9" s="57"/>
      <c r="G9" s="58">
        <f>SUM(G10:G12)</f>
        <v>2400000</v>
      </c>
      <c r="H9" s="55"/>
      <c r="I9" s="59">
        <f>SUM(I10:I12)</f>
        <v>7200000</v>
      </c>
      <c r="J9" s="57"/>
      <c r="K9" s="58">
        <f>SUM(K10:K12)</f>
        <v>7200000</v>
      </c>
      <c r="L9" s="55"/>
      <c r="M9" s="59">
        <f>SUM(M10:M12)</f>
        <v>7200000</v>
      </c>
      <c r="N9" s="57"/>
      <c r="O9" s="58">
        <f>SUM(O10:O12)</f>
        <v>7200000</v>
      </c>
      <c r="P9" s="55"/>
      <c r="Q9" s="59">
        <f>SUM(Q10:Q12)</f>
        <v>4800000</v>
      </c>
      <c r="R9" s="60">
        <f>+G9+I9+K9+M9+O9+Q9</f>
        <v>36000000</v>
      </c>
    </row>
    <row r="10" spans="2:20" ht="21" customHeight="1" x14ac:dyDescent="0.45">
      <c r="B10" s="21"/>
      <c r="C10" s="22" t="s">
        <v>4</v>
      </c>
      <c r="D10" s="23">
        <v>30000</v>
      </c>
      <c r="E10" s="61">
        <v>20</v>
      </c>
      <c r="F10" s="25">
        <v>4</v>
      </c>
      <c r="G10" s="26">
        <f>+D10*E10*F10</f>
        <v>2400000</v>
      </c>
      <c r="H10" s="23">
        <v>12</v>
      </c>
      <c r="I10" s="62">
        <f>+$D10*$E10*H10</f>
        <v>7200000</v>
      </c>
      <c r="J10" s="25">
        <v>12</v>
      </c>
      <c r="K10" s="26">
        <f>+$D10*$E10*J10</f>
        <v>7200000</v>
      </c>
      <c r="L10" s="23">
        <v>12</v>
      </c>
      <c r="M10" s="62">
        <f>+$D10*$E10*L10</f>
        <v>7200000</v>
      </c>
      <c r="N10" s="25">
        <v>12</v>
      </c>
      <c r="O10" s="26">
        <f>+$D10*$E10*N10</f>
        <v>7200000</v>
      </c>
      <c r="P10" s="23">
        <v>8</v>
      </c>
      <c r="Q10" s="62">
        <f>+$D10*$E10*P10</f>
        <v>4800000</v>
      </c>
      <c r="R10" s="31">
        <f t="shared" ref="R10:R12" si="1">+G10+I10+K10+M10+O10+Q10</f>
        <v>36000000</v>
      </c>
    </row>
    <row r="11" spans="2:20" ht="21" customHeight="1" x14ac:dyDescent="0.45">
      <c r="B11" s="21"/>
      <c r="C11" s="32"/>
      <c r="D11" s="33"/>
      <c r="E11" s="63"/>
      <c r="F11" s="35">
        <v>4</v>
      </c>
      <c r="G11" s="36">
        <f>+D11*E11*F11</f>
        <v>0</v>
      </c>
      <c r="H11" s="33">
        <v>12</v>
      </c>
      <c r="I11" s="64">
        <f>+$D11*$E11*H11</f>
        <v>0</v>
      </c>
      <c r="J11" s="35">
        <v>12</v>
      </c>
      <c r="K11" s="36">
        <f>+$D11*$E11*J11</f>
        <v>0</v>
      </c>
      <c r="L11" s="33">
        <v>12</v>
      </c>
      <c r="M11" s="64">
        <f>+$D11*$E11*L11</f>
        <v>0</v>
      </c>
      <c r="N11" s="35">
        <v>12</v>
      </c>
      <c r="O11" s="36">
        <f>+$D11*$E11*N11</f>
        <v>0</v>
      </c>
      <c r="P11" s="33">
        <v>8</v>
      </c>
      <c r="Q11" s="64">
        <f>+$D11*$E11*P11</f>
        <v>0</v>
      </c>
      <c r="R11" s="41">
        <f t="shared" si="1"/>
        <v>0</v>
      </c>
    </row>
    <row r="12" spans="2:20" ht="21" customHeight="1" x14ac:dyDescent="0.45">
      <c r="B12" s="42"/>
      <c r="C12" s="43"/>
      <c r="D12" s="44"/>
      <c r="E12" s="45"/>
      <c r="F12" s="46">
        <v>4</v>
      </c>
      <c r="G12" s="47">
        <f>+D12*E12*F12</f>
        <v>0</v>
      </c>
      <c r="H12" s="44">
        <v>12</v>
      </c>
      <c r="I12" s="65">
        <f>+$D12*$E12*H12</f>
        <v>0</v>
      </c>
      <c r="J12" s="46">
        <v>12</v>
      </c>
      <c r="K12" s="47">
        <f>+$D12*$E12*J12</f>
        <v>0</v>
      </c>
      <c r="L12" s="44">
        <v>12</v>
      </c>
      <c r="M12" s="65">
        <f>+$D12*$E12*L12</f>
        <v>0</v>
      </c>
      <c r="N12" s="46">
        <v>12</v>
      </c>
      <c r="O12" s="47">
        <f>+$D12*$E12*N12</f>
        <v>0</v>
      </c>
      <c r="P12" s="44">
        <v>8</v>
      </c>
      <c r="Q12" s="65">
        <f>+$D12*$E12*P12</f>
        <v>0</v>
      </c>
      <c r="R12" s="52">
        <f t="shared" si="1"/>
        <v>0</v>
      </c>
    </row>
    <row r="13" spans="2:20" ht="21" customHeight="1" x14ac:dyDescent="0.45">
      <c r="B13" s="104" t="s">
        <v>17</v>
      </c>
      <c r="C13" s="105"/>
      <c r="D13" s="105"/>
      <c r="E13" s="106"/>
      <c r="F13" s="25"/>
      <c r="G13" s="26">
        <f>+G5+G9</f>
        <v>2600200</v>
      </c>
      <c r="H13" s="23"/>
      <c r="I13" s="62">
        <f>+I5+I9</f>
        <v>7200000</v>
      </c>
      <c r="J13" s="25"/>
      <c r="K13" s="26">
        <f>+K5+K9</f>
        <v>7200000</v>
      </c>
      <c r="L13" s="23"/>
      <c r="M13" s="62">
        <f>+M5+M9</f>
        <v>7200000</v>
      </c>
      <c r="N13" s="25"/>
      <c r="O13" s="26">
        <f>+O5+O9</f>
        <v>7200000</v>
      </c>
      <c r="P13" s="23"/>
      <c r="Q13" s="62">
        <f>+Q5+Q9</f>
        <v>4800000</v>
      </c>
      <c r="R13" s="31">
        <f>+G13+I13+K13+M13+O13+Q13</f>
        <v>36200200</v>
      </c>
    </row>
    <row r="14" spans="2:20" ht="21" customHeight="1" x14ac:dyDescent="0.45">
      <c r="B14" s="107" t="s">
        <v>7</v>
      </c>
      <c r="C14" s="108"/>
      <c r="D14" s="108"/>
      <c r="E14" s="109"/>
      <c r="F14" s="35"/>
      <c r="G14" s="36">
        <f>+G13*0.1</f>
        <v>260020</v>
      </c>
      <c r="H14" s="33"/>
      <c r="I14" s="64">
        <f>+I13*0.1</f>
        <v>720000</v>
      </c>
      <c r="J14" s="35"/>
      <c r="K14" s="36">
        <f>+K13*0.1</f>
        <v>720000</v>
      </c>
      <c r="L14" s="33"/>
      <c r="M14" s="64">
        <f>+M13*0.1</f>
        <v>720000</v>
      </c>
      <c r="N14" s="35"/>
      <c r="O14" s="36">
        <f>+O13*0.1</f>
        <v>720000</v>
      </c>
      <c r="P14" s="33"/>
      <c r="Q14" s="64">
        <f>+Q13*0.1</f>
        <v>480000</v>
      </c>
      <c r="R14" s="41">
        <f>+G14+I14+K14+M14+O14+Q14</f>
        <v>3620020</v>
      </c>
    </row>
    <row r="15" spans="2:20" ht="21" customHeight="1" x14ac:dyDescent="0.45">
      <c r="B15" s="110" t="s">
        <v>18</v>
      </c>
      <c r="C15" s="111"/>
      <c r="D15" s="111"/>
      <c r="E15" s="112"/>
      <c r="F15" s="46"/>
      <c r="G15" s="47">
        <f>SUM(G13:G14)</f>
        <v>2860220</v>
      </c>
      <c r="H15" s="44"/>
      <c r="I15" s="65">
        <f>SUM(I13:I14)</f>
        <v>7920000</v>
      </c>
      <c r="J15" s="46"/>
      <c r="K15" s="47">
        <f>SUM(K13:K14)</f>
        <v>7920000</v>
      </c>
      <c r="L15" s="44"/>
      <c r="M15" s="65">
        <f>SUM(M13:M14)</f>
        <v>7920000</v>
      </c>
      <c r="N15" s="46"/>
      <c r="O15" s="47">
        <f>SUM(O13:O14)</f>
        <v>7920000</v>
      </c>
      <c r="P15" s="44"/>
      <c r="Q15" s="65">
        <f>SUM(Q13:Q14)</f>
        <v>5280000</v>
      </c>
      <c r="R15" s="52">
        <f>+G15+I15+K15+M15+O15+Q15</f>
        <v>39820220</v>
      </c>
    </row>
    <row r="16" spans="2:20" ht="21" customHeight="1" thickBot="1" x14ac:dyDescent="0.5"/>
    <row r="17" spans="2:18" ht="31.8" customHeight="1" thickBot="1" x14ac:dyDescent="0.5">
      <c r="B17" s="113" t="s">
        <v>22</v>
      </c>
      <c r="C17" s="114"/>
      <c r="G17" s="66">
        <v>3410000</v>
      </c>
      <c r="R17" s="66">
        <v>41180000</v>
      </c>
    </row>
  </sheetData>
  <mergeCells count="14">
    <mergeCell ref="B17:C17"/>
    <mergeCell ref="B13:E13"/>
    <mergeCell ref="B14:E14"/>
    <mergeCell ref="B15:E15"/>
    <mergeCell ref="D3:D4"/>
    <mergeCell ref="E3:E4"/>
    <mergeCell ref="R3:R4"/>
    <mergeCell ref="B3:C4"/>
    <mergeCell ref="F3:G3"/>
    <mergeCell ref="H3:I3"/>
    <mergeCell ref="J3:K3"/>
    <mergeCell ref="L3:M3"/>
    <mergeCell ref="N3:O3"/>
    <mergeCell ref="P3:Q3"/>
  </mergeCells>
  <phoneticPr fontId="2"/>
  <pageMargins left="0.7" right="0.7" top="0.75" bottom="0.75" header="0.3" footer="0.3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 (2)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2024-03-14T06:43:03Z</dcterms:modified>
</cp:coreProperties>
</file>