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showInkAnnotation="0" codeName="ThisWorkbook"/>
  <xr:revisionPtr revIDLastSave="0" documentId="13_ncr:1_{F760925A-71DE-489E-855D-EFE4A7F98E06}" xr6:coauthVersionLast="47" xr6:coauthVersionMax="47" xr10:uidLastSave="{00000000-0000-0000-0000-000000000000}"/>
  <bookViews>
    <workbookView xWindow="-108" yWindow="-108" windowWidth="23256" windowHeight="12456" tabRatio="865" xr2:uid="{00000000-000D-0000-FFFF-FFFF00000000}"/>
  </bookViews>
  <sheets>
    <sheet name="建築物の概要" sheetId="10" r:id="rId1"/>
    <sheet name="➀住宅（環境性能+再エネ化率）" sheetId="23" r:id="rId2"/>
    <sheet name="➀非住宅（環境性能+再エネ化率）" sheetId="27" r:id="rId3"/>
    <sheet name="②住宅・非住宅共通 (再エネ)" sheetId="24" r:id="rId4"/>
    <sheet name="③住宅(エネマネ)" sheetId="25" r:id="rId5"/>
    <sheet name="③非住宅(エネマネ)" sheetId="28" r:id="rId6"/>
  </sheets>
  <externalReferences>
    <externalReference r:id="rId7"/>
  </externalReferences>
  <definedNames>
    <definedName name="_xlnm.Print_Area" localSheetId="1">'➀住宅（環境性能+再エネ化率）'!$A$1:$Y$31</definedName>
    <definedName name="_xlnm.Print_Area" localSheetId="2">'➀非住宅（環境性能+再エネ化率）'!$A$1:$BF$34</definedName>
    <definedName name="_xlnm.Print_Area" localSheetId="3">'②住宅・非住宅共通 (再エネ)'!$A$1:$X$64</definedName>
    <definedName name="_xlnm.Print_Area" localSheetId="4">'③住宅(エネマネ)'!$A$1:$V$24</definedName>
    <definedName name="_xlnm.Print_Area" localSheetId="5">'③非住宅(エネマネ)'!$A$1:$V$23</definedName>
    <definedName name="_xlnm.Print_Area" localSheetId="0">建築物の概要!$A$1:$R$31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 i="24" l="1"/>
  <c r="H48" i="24"/>
  <c r="H49" i="24" s="1"/>
  <c r="H46" i="24"/>
  <c r="N24" i="24"/>
  <c r="N23" i="24"/>
  <c r="N22" i="24"/>
  <c r="N21" i="24"/>
  <c r="N20" i="24"/>
  <c r="H59" i="24" l="1"/>
  <c r="K24" i="23" l="1"/>
  <c r="K26" i="23" s="1"/>
  <c r="K27" i="23" s="1"/>
  <c r="H6" i="24"/>
  <c r="K6" i="24" l="1"/>
  <c r="K27" i="27" l="1"/>
  <c r="K29" i="27" s="1"/>
  <c r="K30" i="27" s="1"/>
  <c r="F23" i="25" l="1"/>
  <c r="Q19" i="25"/>
  <c r="H5" i="24"/>
  <c r="F22" i="28" l="1"/>
  <c r="O21" i="28"/>
  <c r="F21" i="28"/>
  <c r="F18" i="28"/>
  <c r="H18" i="28" s="1"/>
  <c r="Q20" i="28"/>
  <c r="Q17" i="28"/>
  <c r="S17" i="28" l="1"/>
  <c r="H22" i="28"/>
  <c r="Q21" i="28"/>
  <c r="H21" i="28"/>
  <c r="H23" i="25"/>
  <c r="F24" i="25"/>
  <c r="H24" i="25" s="1"/>
  <c r="O23" i="25"/>
  <c r="Q23" i="25" s="1"/>
  <c r="Q22" i="25"/>
  <c r="S20" i="28" l="1"/>
  <c r="S22" i="25"/>
  <c r="F20" i="25"/>
  <c r="H20" i="25" s="1"/>
  <c r="S19" i="25" s="1"/>
  <c r="H8" i="24" l="1"/>
  <c r="H7" i="24"/>
  <c r="BB57" i="27" l="1"/>
  <c r="BB56" i="27"/>
  <c r="AG55" i="27"/>
  <c r="AC55" i="27"/>
  <c r="AG54" i="27"/>
  <c r="AC54" i="27"/>
  <c r="BA53" i="27"/>
  <c r="AG53" i="27"/>
  <c r="AC53" i="27"/>
  <c r="AU51" i="27"/>
  <c r="AT51" i="27"/>
  <c r="AU49" i="27"/>
  <c r="AT49" i="27"/>
  <c r="AU48" i="27"/>
  <c r="AT48" i="27"/>
  <c r="AU47" i="27"/>
  <c r="AT47" i="27"/>
  <c r="AU46" i="27"/>
  <c r="AT46" i="27"/>
  <c r="AU45" i="27"/>
  <c r="AT45" i="27"/>
  <c r="AU44" i="27"/>
  <c r="AT44" i="27"/>
  <c r="AU43" i="27"/>
  <c r="AT43" i="27"/>
  <c r="AU42" i="27"/>
  <c r="AT42" i="27"/>
  <c r="AU41" i="27"/>
  <c r="AT41" i="27"/>
  <c r="AU40" i="27"/>
  <c r="AT40" i="27"/>
  <c r="AU39" i="27"/>
  <c r="AT39" i="27"/>
  <c r="AU38" i="27"/>
  <c r="AT38" i="27"/>
  <c r="AU37" i="27"/>
  <c r="AT37" i="27"/>
  <c r="AU36" i="27"/>
  <c r="AT36" i="27"/>
  <c r="AU35" i="27"/>
  <c r="AT35" i="27"/>
  <c r="AU34" i="27"/>
  <c r="AT34" i="27"/>
  <c r="AU33" i="27"/>
  <c r="AT33" i="27"/>
  <c r="AU32" i="27"/>
  <c r="AT32" i="27"/>
  <c r="AU31" i="27"/>
  <c r="AT31" i="27"/>
  <c r="BF30" i="27"/>
  <c r="BF29" i="27"/>
  <c r="AK29" i="27"/>
  <c r="BF28" i="27"/>
  <c r="AK28" i="27"/>
  <c r="BF27" i="27"/>
  <c r="AK27" i="27"/>
  <c r="AK30" i="27" s="1"/>
  <c r="BF31" i="27"/>
  <c r="BF19" i="27"/>
  <c r="BB19" i="27"/>
  <c r="AU18" i="27"/>
  <c r="AT18" i="27"/>
  <c r="AU17" i="27"/>
  <c r="AT17" i="27"/>
  <c r="AU15" i="27"/>
  <c r="AT15" i="27"/>
  <c r="AU13" i="27"/>
  <c r="AT13" i="27"/>
  <c r="AU12" i="27"/>
  <c r="AT12" i="27"/>
  <c r="AU14" i="27"/>
  <c r="BA11" i="27"/>
  <c r="AG11" i="27"/>
  <c r="AC11" i="27"/>
  <c r="BB8" i="27"/>
  <c r="AP8" i="27"/>
  <c r="BB7" i="27"/>
  <c r="AP7" i="27"/>
  <c r="AK7" i="27"/>
  <c r="AG7" i="27"/>
  <c r="AC7" i="27"/>
  <c r="AU6" i="27"/>
  <c r="AP6" i="27"/>
  <c r="AK6" i="27"/>
  <c r="AG6" i="27"/>
  <c r="AC6" i="27"/>
  <c r="BA5" i="27"/>
  <c r="AP5" i="27"/>
  <c r="AG5" i="27"/>
  <c r="AC5" i="27"/>
  <c r="AP4" i="27"/>
  <c r="AP3" i="27"/>
  <c r="AP2" i="27"/>
  <c r="BB55" i="27" l="1"/>
  <c r="AG19" i="27"/>
  <c r="AC19" i="27"/>
  <c r="BF32" i="27"/>
  <c r="AC56" i="27"/>
  <c r="AK19" i="27"/>
  <c r="BB12" i="27"/>
  <c r="AG56" i="27" l="1"/>
  <c r="H10" i="24"/>
  <c r="H11" i="24" l="1"/>
  <c r="H12" i="24" s="1"/>
  <c r="H13" i="24" s="1"/>
  <c r="H15" i="24" l="1"/>
  <c r="H60" i="24" s="1"/>
</calcChain>
</file>

<file path=xl/sharedStrings.xml><?xml version="1.0" encoding="utf-8"?>
<sst xmlns="http://schemas.openxmlformats.org/spreadsheetml/2006/main" count="471" uniqueCount="275">
  <si>
    <t>その他</t>
    <rPh sb="2" eb="3">
      <t>タ</t>
    </rPh>
    <phoneticPr fontId="2"/>
  </si>
  <si>
    <t>住宅等</t>
    <rPh sb="0" eb="3">
      <t>ジュウタクトウ</t>
    </rPh>
    <phoneticPr fontId="3"/>
  </si>
  <si>
    <t>飲食店等</t>
    <rPh sb="0" eb="2">
      <t>インショク</t>
    </rPh>
    <rPh sb="2" eb="3">
      <t>テン</t>
    </rPh>
    <rPh sb="3" eb="4">
      <t>トウ</t>
    </rPh>
    <phoneticPr fontId="3"/>
  </si>
  <si>
    <t>ホテル等</t>
    <rPh sb="3" eb="4">
      <t>トウ</t>
    </rPh>
    <phoneticPr fontId="3"/>
  </si>
  <si>
    <t>集会所等</t>
    <rPh sb="0" eb="2">
      <t>シュウカイ</t>
    </rPh>
    <rPh sb="2" eb="3">
      <t>ジョ</t>
    </rPh>
    <rPh sb="3" eb="4">
      <t>トウ</t>
    </rPh>
    <phoneticPr fontId="3"/>
  </si>
  <si>
    <t>病院等</t>
    <rPh sb="0" eb="3">
      <t>ビョウイントウ</t>
    </rPh>
    <phoneticPr fontId="3"/>
  </si>
  <si>
    <t>工場等</t>
    <rPh sb="0" eb="3">
      <t>コウジョウトウ</t>
    </rPh>
    <phoneticPr fontId="3"/>
  </si>
  <si>
    <t>百貨店等</t>
    <rPh sb="0" eb="4">
      <t>ヒャッカテントウ</t>
    </rPh>
    <phoneticPr fontId="3"/>
  </si>
  <si>
    <t>事務所等</t>
    <rPh sb="0" eb="2">
      <t>ジム</t>
    </rPh>
    <rPh sb="2" eb="3">
      <t>ショ</t>
    </rPh>
    <rPh sb="3" eb="4">
      <t>トウ</t>
    </rPh>
    <phoneticPr fontId="3"/>
  </si>
  <si>
    <t>学校等</t>
    <rPh sb="0" eb="3">
      <t>ガッコウトウ</t>
    </rPh>
    <phoneticPr fontId="3"/>
  </si>
  <si>
    <t>建築物等の所在地</t>
    <rPh sb="0" eb="3">
      <t>ケンチクブツ</t>
    </rPh>
    <phoneticPr fontId="3"/>
  </si>
  <si>
    <t>３　建築物等の概要</t>
    <rPh sb="2" eb="5">
      <t>ケンチクブツ</t>
    </rPh>
    <phoneticPr fontId="3"/>
  </si>
  <si>
    <t>再開発等促進区を定める地区計画</t>
    <phoneticPr fontId="2"/>
  </si>
  <si>
    <t>高度利用地区</t>
    <phoneticPr fontId="2"/>
  </si>
  <si>
    <t>特定街区</t>
    <phoneticPr fontId="2"/>
  </si>
  <si>
    <t>総合設計</t>
    <phoneticPr fontId="2"/>
  </si>
  <si>
    <t>評価基準</t>
    <rPh sb="0" eb="2">
      <t>ヒョウカ</t>
    </rPh>
    <rPh sb="2" eb="4">
      <t>キジュン</t>
    </rPh>
    <phoneticPr fontId="2"/>
  </si>
  <si>
    <t>誘導水準</t>
    <rPh sb="0" eb="2">
      <t>ユウドウ</t>
    </rPh>
    <rPh sb="2" eb="4">
      <t>スイジュン</t>
    </rPh>
    <phoneticPr fontId="2"/>
  </si>
  <si>
    <t>数値</t>
    <rPh sb="0" eb="2">
      <t>スウチ</t>
    </rPh>
    <phoneticPr fontId="2"/>
  </si>
  <si>
    <t>標準入力法</t>
    <rPh sb="0" eb="2">
      <t>ヒョウジュン</t>
    </rPh>
    <rPh sb="2" eb="4">
      <t>ニュウリョク</t>
    </rPh>
    <rPh sb="4" eb="5">
      <t>ホウ</t>
    </rPh>
    <phoneticPr fontId="2"/>
  </si>
  <si>
    <t>モデル建物法</t>
    <rPh sb="3" eb="5">
      <t>タテモノ</t>
    </rPh>
    <rPh sb="5" eb="6">
      <t>ホウ</t>
    </rPh>
    <phoneticPr fontId="2"/>
  </si>
  <si>
    <t>〇</t>
    <phoneticPr fontId="2"/>
  </si>
  <si>
    <t>自由記載</t>
    <rPh sb="0" eb="2">
      <t>ジユウ</t>
    </rPh>
    <rPh sb="2" eb="4">
      <t>キサイ</t>
    </rPh>
    <phoneticPr fontId="2"/>
  </si>
  <si>
    <t>(ア)基本方針のうち適合する基準等</t>
    <rPh sb="3" eb="5">
      <t>キホン</t>
    </rPh>
    <rPh sb="5" eb="7">
      <t>ホウシン</t>
    </rPh>
    <rPh sb="10" eb="12">
      <t>テキゴウ</t>
    </rPh>
    <rPh sb="14" eb="16">
      <t>キジュン</t>
    </rPh>
    <rPh sb="16" eb="17">
      <t>トウ</t>
    </rPh>
    <phoneticPr fontId="2"/>
  </si>
  <si>
    <t>新築・増築の区別</t>
    <rPh sb="0" eb="2">
      <t>シンチク</t>
    </rPh>
    <rPh sb="3" eb="5">
      <t>ゾウチク</t>
    </rPh>
    <rPh sb="6" eb="8">
      <t>クベツ</t>
    </rPh>
    <phoneticPr fontId="3"/>
  </si>
  <si>
    <t>スケジュール（予定）</t>
    <rPh sb="7" eb="9">
      <t>ヨテイ</t>
    </rPh>
    <phoneticPr fontId="3"/>
  </si>
  <si>
    <t>A</t>
    <phoneticPr fontId="2"/>
  </si>
  <si>
    <t>B</t>
    <phoneticPr fontId="2"/>
  </si>
  <si>
    <t>ウ</t>
    <phoneticPr fontId="2"/>
  </si>
  <si>
    <t>←ここから非表示</t>
    <rPh sb="5" eb="8">
      <t>ヒヒョウジ</t>
    </rPh>
    <phoneticPr fontId="2"/>
  </si>
  <si>
    <t>一致する場合</t>
    <rPh sb="0" eb="2">
      <t>イッチ</t>
    </rPh>
    <rPh sb="4" eb="6">
      <t>バアイ</t>
    </rPh>
    <phoneticPr fontId="2"/>
  </si>
  <si>
    <t>ここまで非表示→</t>
    <rPh sb="4" eb="7">
      <t>ヒヒョウジ</t>
    </rPh>
    <phoneticPr fontId="2"/>
  </si>
  <si>
    <t>←モデル建物法の場合は、平均値を入力してください。</t>
    <rPh sb="4" eb="6">
      <t>タテモノ</t>
    </rPh>
    <rPh sb="6" eb="7">
      <t>ホウ</t>
    </rPh>
    <rPh sb="8" eb="10">
      <t>バアイ</t>
    </rPh>
    <rPh sb="12" eb="15">
      <t>ヘイキンチ</t>
    </rPh>
    <rPh sb="16" eb="18">
      <t>ニュウリョク</t>
    </rPh>
    <phoneticPr fontId="2"/>
  </si>
  <si>
    <t>ホテル等</t>
    <rPh sb="3" eb="4">
      <t>トウ</t>
    </rPh>
    <phoneticPr fontId="2"/>
  </si>
  <si>
    <t>←標準入力法の場合は、代表値を入力してください。</t>
    <rPh sb="1" eb="3">
      <t>ヒョウジュン</t>
    </rPh>
    <rPh sb="3" eb="5">
      <t>ニュウリョク</t>
    </rPh>
    <rPh sb="5" eb="6">
      <t>ホウ</t>
    </rPh>
    <rPh sb="7" eb="9">
      <t>バアイ</t>
    </rPh>
    <rPh sb="11" eb="13">
      <t>ダイヒョウ</t>
    </rPh>
    <rPh sb="13" eb="14">
      <t>チ</t>
    </rPh>
    <rPh sb="15" eb="17">
      <t>ニュウリョク</t>
    </rPh>
    <phoneticPr fontId="2"/>
  </si>
  <si>
    <t>病院等</t>
    <rPh sb="0" eb="2">
      <t>ビョウイン</t>
    </rPh>
    <rPh sb="2" eb="3">
      <t>トウ</t>
    </rPh>
    <phoneticPr fontId="2"/>
  </si>
  <si>
    <t>適用する</t>
    <rPh sb="0" eb="2">
      <t>テキヨウ</t>
    </rPh>
    <phoneticPr fontId="2"/>
  </si>
  <si>
    <t>段階1</t>
    <rPh sb="0" eb="2">
      <t>ダンカイ</t>
    </rPh>
    <phoneticPr fontId="2"/>
  </si>
  <si>
    <t>百貨店等</t>
    <rPh sb="0" eb="3">
      <t>ヒャッカテン</t>
    </rPh>
    <rPh sb="3" eb="4">
      <t>トウ</t>
    </rPh>
    <phoneticPr fontId="2"/>
  </si>
  <si>
    <t>適用しない</t>
    <rPh sb="0" eb="2">
      <t>テキヨウ</t>
    </rPh>
    <phoneticPr fontId="2"/>
  </si>
  <si>
    <t>段階2</t>
    <rPh sb="0" eb="2">
      <t>ダンカイ</t>
    </rPh>
    <phoneticPr fontId="2"/>
  </si>
  <si>
    <t>事務所等</t>
    <rPh sb="0" eb="2">
      <t>ジム</t>
    </rPh>
    <rPh sb="2" eb="3">
      <t>ショ</t>
    </rPh>
    <rPh sb="3" eb="4">
      <t>トウ</t>
    </rPh>
    <phoneticPr fontId="2"/>
  </si>
  <si>
    <t>PAL</t>
    <phoneticPr fontId="2"/>
  </si>
  <si>
    <t>％</t>
    <phoneticPr fontId="2"/>
  </si>
  <si>
    <t>段階決定テーブル</t>
    <rPh sb="0" eb="2">
      <t>ダンカイ</t>
    </rPh>
    <rPh sb="2" eb="4">
      <t>ケッテイ</t>
    </rPh>
    <phoneticPr fontId="2"/>
  </si>
  <si>
    <t>記載省略</t>
    <rPh sb="0" eb="2">
      <t>キサイ</t>
    </rPh>
    <rPh sb="2" eb="4">
      <t>ショウリャク</t>
    </rPh>
    <phoneticPr fontId="2"/>
  </si>
  <si>
    <t>段階3</t>
    <rPh sb="0" eb="2">
      <t>ダンカイ</t>
    </rPh>
    <phoneticPr fontId="2"/>
  </si>
  <si>
    <t>学校等</t>
    <rPh sb="0" eb="2">
      <t>ガッコウ</t>
    </rPh>
    <rPh sb="2" eb="3">
      <t>トウ</t>
    </rPh>
    <phoneticPr fontId="2"/>
  </si>
  <si>
    <t>フラグ</t>
    <phoneticPr fontId="2"/>
  </si>
  <si>
    <t>工場等</t>
    <rPh sb="0" eb="2">
      <t>コウジョウ</t>
    </rPh>
    <rPh sb="2" eb="3">
      <t>トウ</t>
    </rPh>
    <phoneticPr fontId="2"/>
  </si>
  <si>
    <t>段階</t>
    <rPh sb="0" eb="2">
      <t>ダンカイ</t>
    </rPh>
    <phoneticPr fontId="2"/>
  </si>
  <si>
    <t>←ブランク、〇：1</t>
    <phoneticPr fontId="2"/>
  </si>
  <si>
    <t>合計</t>
    <rPh sb="0" eb="1">
      <t>ゴウケイ</t>
    </rPh>
    <phoneticPr fontId="2"/>
  </si>
  <si>
    <t>（段階決定用計算式）</t>
    <rPh sb="1" eb="3">
      <t>ダンカイ</t>
    </rPh>
    <rPh sb="3" eb="5">
      <t>ケッテイ</t>
    </rPh>
    <rPh sb="5" eb="6">
      <t>ヨウ</t>
    </rPh>
    <rPh sb="6" eb="8">
      <t>ケイサン</t>
    </rPh>
    <rPh sb="8" eb="9">
      <t>シキ</t>
    </rPh>
    <phoneticPr fontId="2"/>
  </si>
  <si>
    <t>合計</t>
    <rPh sb="0" eb="2">
      <t>ゴウケイ</t>
    </rPh>
    <phoneticPr fontId="2"/>
  </si>
  <si>
    <t>工場</t>
    <rPh sb="0" eb="2">
      <t>コウジョウ</t>
    </rPh>
    <phoneticPr fontId="2"/>
  </si>
  <si>
    <t>小計</t>
    <rPh sb="0" eb="2">
      <t>ショウケイ</t>
    </rPh>
    <phoneticPr fontId="2"/>
  </si>
  <si>
    <t>Nearly ZEB</t>
    <phoneticPr fontId="2"/>
  </si>
  <si>
    <t>病院</t>
    <rPh sb="0" eb="2">
      <t>ビョウイン</t>
    </rPh>
    <phoneticPr fontId="2"/>
  </si>
  <si>
    <t>ZEB Ready</t>
    <phoneticPr fontId="2"/>
  </si>
  <si>
    <t>百貨店</t>
    <rPh sb="0" eb="3">
      <t>ヒャッカテン</t>
    </rPh>
    <phoneticPr fontId="2"/>
  </si>
  <si>
    <t>ZEB Oriented</t>
    <phoneticPr fontId="2"/>
  </si>
  <si>
    <t>飲食店</t>
    <rPh sb="0" eb="2">
      <t>インショク</t>
    </rPh>
    <rPh sb="2" eb="3">
      <t>テン</t>
    </rPh>
    <phoneticPr fontId="2"/>
  </si>
  <si>
    <t>集会所</t>
    <rPh sb="0" eb="3">
      <t>シュウカイジョ</t>
    </rPh>
    <phoneticPr fontId="2"/>
  </si>
  <si>
    <t>MJ/h</t>
  </si>
  <si>
    <t>kW</t>
    <phoneticPr fontId="2"/>
  </si>
  <si>
    <t>最高点決定テーブル</t>
    <rPh sb="0" eb="3">
      <t>サイコウテン</t>
    </rPh>
    <rPh sb="3" eb="5">
      <t>ケッテイ</t>
    </rPh>
    <phoneticPr fontId="2"/>
  </si>
  <si>
    <t>急速充電設備（定格出力90kW以上）</t>
    <rPh sb="0" eb="2">
      <t>キュウソク</t>
    </rPh>
    <rPh sb="2" eb="4">
      <t>ジュウデン</t>
    </rPh>
    <rPh sb="4" eb="6">
      <t>セツビ</t>
    </rPh>
    <rPh sb="7" eb="9">
      <t>テイカク</t>
    </rPh>
    <rPh sb="9" eb="11">
      <t>シュツリョク</t>
    </rPh>
    <rPh sb="15" eb="17">
      <t>イジョウ</t>
    </rPh>
    <phoneticPr fontId="16"/>
  </si>
  <si>
    <t>急速充電設備（定格出力50kW以上90kW未満）</t>
    <rPh sb="0" eb="2">
      <t>キュウソク</t>
    </rPh>
    <rPh sb="2" eb="4">
      <t>ジュウデン</t>
    </rPh>
    <rPh sb="4" eb="6">
      <t>セツビ</t>
    </rPh>
    <rPh sb="7" eb="9">
      <t>テイカク</t>
    </rPh>
    <rPh sb="9" eb="11">
      <t>シュツリョク</t>
    </rPh>
    <rPh sb="15" eb="17">
      <t>イジョウ</t>
    </rPh>
    <rPh sb="21" eb="23">
      <t>ミマン</t>
    </rPh>
    <phoneticPr fontId="16"/>
  </si>
  <si>
    <t>急速充電設備（定格出力30kW以上50kW未満）</t>
    <rPh sb="0" eb="2">
      <t>キュウソク</t>
    </rPh>
    <rPh sb="2" eb="4">
      <t>ジュウデン</t>
    </rPh>
    <rPh sb="4" eb="6">
      <t>セツビ</t>
    </rPh>
    <rPh sb="7" eb="9">
      <t>テイカク</t>
    </rPh>
    <rPh sb="9" eb="11">
      <t>シュツリョク</t>
    </rPh>
    <rPh sb="15" eb="17">
      <t>イジョウ</t>
    </rPh>
    <rPh sb="21" eb="23">
      <t>ミマン</t>
    </rPh>
    <phoneticPr fontId="16"/>
  </si>
  <si>
    <t>急速充電設備（定格出力10kW以上30kW未満）</t>
    <rPh sb="0" eb="2">
      <t>キュウソク</t>
    </rPh>
    <rPh sb="2" eb="4">
      <t>ジュウデン</t>
    </rPh>
    <rPh sb="4" eb="6">
      <t>セツビ</t>
    </rPh>
    <rPh sb="7" eb="9">
      <t>テイカク</t>
    </rPh>
    <rPh sb="9" eb="11">
      <t>シュツリョク</t>
    </rPh>
    <rPh sb="15" eb="17">
      <t>イジョウ</t>
    </rPh>
    <rPh sb="21" eb="23">
      <t>ミマン</t>
    </rPh>
    <phoneticPr fontId="16"/>
  </si>
  <si>
    <t>普通充電設備（定格出力6kW以上10kW未満）</t>
    <rPh sb="0" eb="2">
      <t>フツウ</t>
    </rPh>
    <rPh sb="2" eb="4">
      <t>ジュウデン</t>
    </rPh>
    <rPh sb="4" eb="6">
      <t>セツビ</t>
    </rPh>
    <rPh sb="7" eb="9">
      <t>テイカク</t>
    </rPh>
    <rPh sb="9" eb="11">
      <t>シュツリョク</t>
    </rPh>
    <rPh sb="14" eb="16">
      <t>イジョウ</t>
    </rPh>
    <rPh sb="20" eb="22">
      <t>ミマン</t>
    </rPh>
    <phoneticPr fontId="16"/>
  </si>
  <si>
    <t>普通充電設備（定格出力3kW以上6kW未満）</t>
    <rPh sb="0" eb="2">
      <t>フツウ</t>
    </rPh>
    <rPh sb="2" eb="4">
      <t>ジュウデン</t>
    </rPh>
    <rPh sb="4" eb="6">
      <t>セツビ</t>
    </rPh>
    <rPh sb="7" eb="9">
      <t>テイカク</t>
    </rPh>
    <rPh sb="9" eb="11">
      <t>シュツリョク</t>
    </rPh>
    <rPh sb="14" eb="16">
      <t>イジョウ</t>
    </rPh>
    <rPh sb="19" eb="21">
      <t>ミマン</t>
    </rPh>
    <phoneticPr fontId="16"/>
  </si>
  <si>
    <t>Ｖ２Ｈ充電設備</t>
    <rPh sb="3" eb="5">
      <t>ジュウデン</t>
    </rPh>
    <rPh sb="5" eb="7">
      <t>セツビ</t>
    </rPh>
    <phoneticPr fontId="16"/>
  </si>
  <si>
    <t>充電用コンセント</t>
    <rPh sb="0" eb="2">
      <t>ジュウデン</t>
    </rPh>
    <rPh sb="2" eb="3">
      <t>ヨウ</t>
    </rPh>
    <phoneticPr fontId="16"/>
  </si>
  <si>
    <t>充電用コンセントスタンド</t>
    <rPh sb="0" eb="2">
      <t>ジュウデン</t>
    </rPh>
    <rPh sb="2" eb="3">
      <t>ヨウ</t>
    </rPh>
    <phoneticPr fontId="16"/>
  </si>
  <si>
    <t>(イ)BPIの目標検証に係る試算方法</t>
    <rPh sb="7" eb="9">
      <t>モクヒョウ</t>
    </rPh>
    <rPh sb="9" eb="11">
      <t>ケンショウ</t>
    </rPh>
    <rPh sb="12" eb="13">
      <t>カカ</t>
    </rPh>
    <rPh sb="14" eb="16">
      <t>シサン</t>
    </rPh>
    <rPh sb="16" eb="18">
      <t>ホウホウ</t>
    </rPh>
    <phoneticPr fontId="2"/>
  </si>
  <si>
    <t>(エ)BPI試算結果</t>
    <rPh sb="6" eb="8">
      <t>シサン</t>
    </rPh>
    <rPh sb="8" eb="10">
      <t>ケッカ</t>
    </rPh>
    <phoneticPr fontId="2"/>
  </si>
  <si>
    <t>(オ)BPI目標値</t>
    <rPh sb="6" eb="9">
      <t>モクヒョウチ</t>
    </rPh>
    <phoneticPr fontId="2"/>
  </si>
  <si>
    <t>(イ)非住宅用途BEIの目標検証に係る計算方法</t>
    <rPh sb="3" eb="4">
      <t>ヒ</t>
    </rPh>
    <rPh sb="4" eb="6">
      <t>ジュウタク</t>
    </rPh>
    <rPh sb="6" eb="8">
      <t>ヨウト</t>
    </rPh>
    <rPh sb="19" eb="21">
      <t>ケイサン</t>
    </rPh>
    <rPh sb="21" eb="23">
      <t>ホウホウ</t>
    </rPh>
    <phoneticPr fontId="2"/>
  </si>
  <si>
    <t>(ウ)非住宅用途BEIの目標検証に係る試算の考え方（計算範囲や省略・概算した箇所等）</t>
    <rPh sb="22" eb="23">
      <t>カンガ</t>
    </rPh>
    <rPh sb="24" eb="25">
      <t>カタ</t>
    </rPh>
    <rPh sb="26" eb="28">
      <t>ケイサン</t>
    </rPh>
    <rPh sb="28" eb="30">
      <t>ハンイ</t>
    </rPh>
    <rPh sb="31" eb="33">
      <t>ショウリャク</t>
    </rPh>
    <rPh sb="34" eb="36">
      <t>ガイサン</t>
    </rPh>
    <rPh sb="38" eb="40">
      <t>カショ</t>
    </rPh>
    <rPh sb="40" eb="41">
      <t>ナド</t>
    </rPh>
    <phoneticPr fontId="2"/>
  </si>
  <si>
    <t>(エ)非住宅用途BEI試算結果</t>
    <rPh sb="11" eb="13">
      <t>シサン</t>
    </rPh>
    <rPh sb="13" eb="15">
      <t>ケッカ</t>
    </rPh>
    <phoneticPr fontId="2"/>
  </si>
  <si>
    <t>(オ)非住宅用途BEI目標値</t>
    <rPh sb="11" eb="14">
      <t>モクヒョウチ</t>
    </rPh>
    <phoneticPr fontId="2"/>
  </si>
  <si>
    <t>環境への配慮のための措置及びその取組状況（住宅用途）その１</t>
    <rPh sb="0" eb="2">
      <t>カンキョウ</t>
    </rPh>
    <rPh sb="4" eb="6">
      <t>ハイリョ</t>
    </rPh>
    <rPh sb="10" eb="12">
      <t>ソチ</t>
    </rPh>
    <rPh sb="12" eb="13">
      <t>オヨ</t>
    </rPh>
    <rPh sb="16" eb="18">
      <t>トリクミ</t>
    </rPh>
    <rPh sb="18" eb="20">
      <t>ジョウキョウ</t>
    </rPh>
    <rPh sb="21" eb="23">
      <t>ジュウタク</t>
    </rPh>
    <rPh sb="23" eb="25">
      <t>ヨウト</t>
    </rPh>
    <phoneticPr fontId="2"/>
  </si>
  <si>
    <t>建築物の環境性能（建築物外皮の熱負荷抑制）</t>
    <rPh sb="0" eb="3">
      <t>ケンチクブツ</t>
    </rPh>
    <rPh sb="4" eb="6">
      <t>カンキョウ</t>
    </rPh>
    <rPh sb="6" eb="8">
      <t>セイノウ</t>
    </rPh>
    <phoneticPr fontId="2"/>
  </si>
  <si>
    <t>建築物の環境性能（設備システムの高効率化）</t>
    <rPh sb="0" eb="3">
      <t>ケンチクブツ</t>
    </rPh>
    <rPh sb="4" eb="6">
      <t>カンキョウ</t>
    </rPh>
    <rPh sb="6" eb="8">
      <t>セイノウ</t>
    </rPh>
    <rPh sb="9" eb="11">
      <t>セツビ</t>
    </rPh>
    <rPh sb="16" eb="20">
      <t>コウコウリツカ</t>
    </rPh>
    <phoneticPr fontId="2"/>
  </si>
  <si>
    <t>再生可能エネルギーの変換利用</t>
    <rPh sb="0" eb="4">
      <t>サイセイカノウ</t>
    </rPh>
    <rPh sb="10" eb="12">
      <t>ヘンカン</t>
    </rPh>
    <rPh sb="12" eb="14">
      <t>リヨウ</t>
    </rPh>
    <phoneticPr fontId="2"/>
  </si>
  <si>
    <t>エネルギーマネジメントの導入</t>
    <rPh sb="12" eb="14">
      <t>ドウニュウ</t>
    </rPh>
    <phoneticPr fontId="2"/>
  </si>
  <si>
    <t>単位住戸の電気使用量を60分単位で計測し、当該量のデータを一定期間保有して、当該住戸の居住者が確認できる機能（表示機能を含む。）を有するシステムを、全ての住戸に導入している。</t>
    <rPh sb="0" eb="2">
      <t>タンイ</t>
    </rPh>
    <rPh sb="2" eb="4">
      <t>ジュウコ</t>
    </rPh>
    <rPh sb="5" eb="7">
      <t>デンキ</t>
    </rPh>
    <rPh sb="7" eb="10">
      <t>シヨウリョウ</t>
    </rPh>
    <rPh sb="13" eb="14">
      <t>フン</t>
    </rPh>
    <rPh sb="14" eb="16">
      <t>タンイ</t>
    </rPh>
    <rPh sb="17" eb="19">
      <t>ケイソク</t>
    </rPh>
    <rPh sb="21" eb="23">
      <t>トウガイ</t>
    </rPh>
    <rPh sb="23" eb="24">
      <t>リョウ</t>
    </rPh>
    <rPh sb="29" eb="31">
      <t>イッテイ</t>
    </rPh>
    <rPh sb="31" eb="33">
      <t>キカン</t>
    </rPh>
    <rPh sb="33" eb="35">
      <t>ホユウ</t>
    </rPh>
    <rPh sb="38" eb="40">
      <t>トウガイ</t>
    </rPh>
    <rPh sb="40" eb="42">
      <t>ジュウコ</t>
    </rPh>
    <rPh sb="43" eb="46">
      <t>キョジュウシャ</t>
    </rPh>
    <rPh sb="47" eb="49">
      <t>カクニン</t>
    </rPh>
    <rPh sb="52" eb="54">
      <t>キノウ</t>
    </rPh>
    <rPh sb="55" eb="57">
      <t>ヒョウジ</t>
    </rPh>
    <rPh sb="57" eb="59">
      <t>キノウ</t>
    </rPh>
    <rPh sb="60" eb="61">
      <t>フク</t>
    </rPh>
    <rPh sb="65" eb="66">
      <t>ユウ</t>
    </rPh>
    <rPh sb="74" eb="75">
      <t>スベ</t>
    </rPh>
    <rPh sb="77" eb="79">
      <t>ジュウコ</t>
    </rPh>
    <rPh sb="80" eb="82">
      <t>ドウニュウ</t>
    </rPh>
    <phoneticPr fontId="3"/>
  </si>
  <si>
    <t>単位住戸の過去１年間以上の最大需要電力（60分ごとの平均電気使用量のうち、月間で最も大きい値をいう。以下同じ。）及び最大需要電力となった日時を、当該住戸の居住者が確認できる機能（表示機能を含む。）を有するシステムを、全ての住戸に導入している。</t>
    <rPh sb="0" eb="2">
      <t>タンイ</t>
    </rPh>
    <rPh sb="2" eb="4">
      <t>ジュウコ</t>
    </rPh>
    <rPh sb="5" eb="7">
      <t>カコ</t>
    </rPh>
    <rPh sb="8" eb="12">
      <t>ネンカンイジョウ</t>
    </rPh>
    <rPh sb="13" eb="14">
      <t>サイ</t>
    </rPh>
    <rPh sb="14" eb="15">
      <t>ダイ</t>
    </rPh>
    <rPh sb="15" eb="17">
      <t>ジュヨウ</t>
    </rPh>
    <rPh sb="17" eb="19">
      <t>デンリョク</t>
    </rPh>
    <rPh sb="22" eb="23">
      <t>フン</t>
    </rPh>
    <rPh sb="26" eb="28">
      <t>ヘイキン</t>
    </rPh>
    <rPh sb="28" eb="30">
      <t>デンキ</t>
    </rPh>
    <rPh sb="30" eb="33">
      <t>シヨウリョウ</t>
    </rPh>
    <rPh sb="37" eb="38">
      <t>ツキ</t>
    </rPh>
    <rPh sb="38" eb="39">
      <t>カン</t>
    </rPh>
    <rPh sb="40" eb="41">
      <t>モット</t>
    </rPh>
    <rPh sb="42" eb="43">
      <t>オオ</t>
    </rPh>
    <rPh sb="45" eb="46">
      <t>アタイ</t>
    </rPh>
    <rPh sb="50" eb="52">
      <t>イカ</t>
    </rPh>
    <rPh sb="52" eb="53">
      <t>オナ</t>
    </rPh>
    <rPh sb="56" eb="57">
      <t>オヨ</t>
    </rPh>
    <rPh sb="58" eb="60">
      <t>サイダイ</t>
    </rPh>
    <rPh sb="60" eb="62">
      <t>ジュヨウ</t>
    </rPh>
    <rPh sb="62" eb="64">
      <t>デンリョク</t>
    </rPh>
    <rPh sb="68" eb="70">
      <t>ニチジ</t>
    </rPh>
    <rPh sb="72" eb="74">
      <t>トウガイ</t>
    </rPh>
    <rPh sb="74" eb="76">
      <t>ジュウコ</t>
    </rPh>
    <rPh sb="77" eb="80">
      <t>キョジュウシャ</t>
    </rPh>
    <rPh sb="81" eb="83">
      <t>カクニン</t>
    </rPh>
    <rPh sb="86" eb="88">
      <t>キノウ</t>
    </rPh>
    <rPh sb="89" eb="91">
      <t>ヒョウジ</t>
    </rPh>
    <rPh sb="91" eb="93">
      <t>キノウ</t>
    </rPh>
    <rPh sb="94" eb="95">
      <t>フク</t>
    </rPh>
    <rPh sb="99" eb="100">
      <t>ユウ</t>
    </rPh>
    <rPh sb="108" eb="109">
      <t>スベ</t>
    </rPh>
    <rPh sb="111" eb="113">
      <t>ジュウコ</t>
    </rPh>
    <rPh sb="114" eb="116">
      <t>ドウニュウ</t>
    </rPh>
    <phoneticPr fontId="3"/>
  </si>
  <si>
    <t>住戸ごとに最大需要電力の上限値を設定することができ、需要電力が当該上限値を上回る可能性がある場合に、当該住戸の居住者が確認できる機能（表示機能を含む。）を有するシステムを、全ての住戸に導入している。</t>
    <rPh sb="0" eb="2">
      <t>ジュウコ</t>
    </rPh>
    <rPh sb="5" eb="7">
      <t>サイダイ</t>
    </rPh>
    <rPh sb="7" eb="9">
      <t>ジュヨウ</t>
    </rPh>
    <rPh sb="9" eb="11">
      <t>デンリョク</t>
    </rPh>
    <rPh sb="12" eb="15">
      <t>ジョウゲンチ</t>
    </rPh>
    <rPh sb="16" eb="18">
      <t>セッテイ</t>
    </rPh>
    <rPh sb="26" eb="28">
      <t>ジュヨウ</t>
    </rPh>
    <rPh sb="28" eb="30">
      <t>デンリョク</t>
    </rPh>
    <rPh sb="31" eb="33">
      <t>トウガイ</t>
    </rPh>
    <rPh sb="33" eb="36">
      <t>ジョウゲンチ</t>
    </rPh>
    <rPh sb="37" eb="39">
      <t>ウワマワ</t>
    </rPh>
    <rPh sb="40" eb="42">
      <t>カノウ</t>
    </rPh>
    <rPh sb="42" eb="43">
      <t>セイ</t>
    </rPh>
    <rPh sb="46" eb="48">
      <t>バアイ</t>
    </rPh>
    <rPh sb="50" eb="52">
      <t>トウガイ</t>
    </rPh>
    <rPh sb="52" eb="54">
      <t>ジュウコ</t>
    </rPh>
    <rPh sb="55" eb="58">
      <t>キョジュウシャ</t>
    </rPh>
    <rPh sb="59" eb="61">
      <t>カクニン</t>
    </rPh>
    <rPh sb="64" eb="66">
      <t>キノウ</t>
    </rPh>
    <rPh sb="67" eb="71">
      <t>ヒョウジキノウ</t>
    </rPh>
    <rPh sb="72" eb="73">
      <t>フク</t>
    </rPh>
    <rPh sb="77" eb="78">
      <t>ユウ</t>
    </rPh>
    <rPh sb="86" eb="87">
      <t>スベ</t>
    </rPh>
    <phoneticPr fontId="3"/>
  </si>
  <si>
    <t>住戸に設置する電気需要機器（空気調和設備や貯湯式給湯設備等、電気を消費する機械器具であって、需要電力の調整を行うために使用することができる機器をいう。以下同じ。）を、当該住戸の居住者が遠隔で運転、停止等の操作ができる機能を有するシステムを、全ての住戸に導入している。</t>
    <rPh sb="0" eb="2">
      <t>ジュウコ</t>
    </rPh>
    <rPh sb="3" eb="5">
      <t>セッチ</t>
    </rPh>
    <rPh sb="7" eb="9">
      <t>デンキ</t>
    </rPh>
    <rPh sb="9" eb="11">
      <t>ジュヨウ</t>
    </rPh>
    <rPh sb="11" eb="13">
      <t>キキ</t>
    </rPh>
    <rPh sb="14" eb="16">
      <t>クウキ</t>
    </rPh>
    <rPh sb="16" eb="18">
      <t>チョウワ</t>
    </rPh>
    <rPh sb="18" eb="20">
      <t>セツビ</t>
    </rPh>
    <rPh sb="21" eb="23">
      <t>チョトウ</t>
    </rPh>
    <rPh sb="23" eb="24">
      <t>シキ</t>
    </rPh>
    <rPh sb="24" eb="26">
      <t>キュウトウ</t>
    </rPh>
    <rPh sb="26" eb="28">
      <t>セツビ</t>
    </rPh>
    <rPh sb="28" eb="29">
      <t>トウ</t>
    </rPh>
    <rPh sb="30" eb="32">
      <t>デンキ</t>
    </rPh>
    <rPh sb="33" eb="35">
      <t>ショウヒ</t>
    </rPh>
    <rPh sb="37" eb="39">
      <t>キカイ</t>
    </rPh>
    <rPh sb="39" eb="41">
      <t>キグ</t>
    </rPh>
    <rPh sb="46" eb="48">
      <t>ジュヨウ</t>
    </rPh>
    <rPh sb="48" eb="50">
      <t>デンリョク</t>
    </rPh>
    <rPh sb="51" eb="53">
      <t>チョウセイ</t>
    </rPh>
    <rPh sb="54" eb="55">
      <t>オコナ</t>
    </rPh>
    <rPh sb="59" eb="61">
      <t>シヨウ</t>
    </rPh>
    <rPh sb="69" eb="71">
      <t>キキ</t>
    </rPh>
    <rPh sb="75" eb="77">
      <t>イカ</t>
    </rPh>
    <rPh sb="77" eb="78">
      <t>オナ</t>
    </rPh>
    <rPh sb="83" eb="85">
      <t>トウガイ</t>
    </rPh>
    <rPh sb="85" eb="87">
      <t>ジュウコ</t>
    </rPh>
    <rPh sb="88" eb="91">
      <t>キョジュウシャ</t>
    </rPh>
    <rPh sb="92" eb="94">
      <t>エンカク</t>
    </rPh>
    <rPh sb="95" eb="97">
      <t>ウンテン</t>
    </rPh>
    <rPh sb="98" eb="100">
      <t>テイシ</t>
    </rPh>
    <rPh sb="100" eb="101">
      <t>トウ</t>
    </rPh>
    <rPh sb="102" eb="104">
      <t>ソウサ</t>
    </rPh>
    <rPh sb="108" eb="110">
      <t>キノウ</t>
    </rPh>
    <rPh sb="111" eb="112">
      <t>ユウ</t>
    </rPh>
    <rPh sb="120" eb="121">
      <t>スベ</t>
    </rPh>
    <rPh sb="123" eb="125">
      <t>ジュウコ</t>
    </rPh>
    <rPh sb="126" eb="128">
      <t>ドウニュウ</t>
    </rPh>
    <phoneticPr fontId="3"/>
  </si>
  <si>
    <t>単位住戸のディマンド制御（最大需要電力の上限値を超えないよう、需要電力を調整することをいう。以下同じ。）を行うことができる機能を有する蓄電池を、全ての住戸に設置している。</t>
    <rPh sb="0" eb="2">
      <t>タンイ</t>
    </rPh>
    <rPh sb="2" eb="4">
      <t>ジュウコ</t>
    </rPh>
    <rPh sb="10" eb="12">
      <t>セイギョ</t>
    </rPh>
    <rPh sb="13" eb="15">
      <t>サイダイ</t>
    </rPh>
    <rPh sb="15" eb="17">
      <t>ジュヨウ</t>
    </rPh>
    <rPh sb="17" eb="19">
      <t>デンリョク</t>
    </rPh>
    <rPh sb="20" eb="23">
      <t>ジョウゲンチ</t>
    </rPh>
    <rPh sb="24" eb="25">
      <t>コ</t>
    </rPh>
    <rPh sb="31" eb="33">
      <t>ジュヨウ</t>
    </rPh>
    <rPh sb="33" eb="35">
      <t>デンリョク</t>
    </rPh>
    <rPh sb="36" eb="38">
      <t>チョウセイ</t>
    </rPh>
    <rPh sb="46" eb="48">
      <t>イカ</t>
    </rPh>
    <rPh sb="48" eb="49">
      <t>オナ</t>
    </rPh>
    <rPh sb="53" eb="54">
      <t>オコナ</t>
    </rPh>
    <rPh sb="61" eb="63">
      <t>キノウ</t>
    </rPh>
    <rPh sb="64" eb="65">
      <t>ユウ</t>
    </rPh>
    <rPh sb="67" eb="70">
      <t>チクデンチ</t>
    </rPh>
    <rPh sb="72" eb="73">
      <t>スベ</t>
    </rPh>
    <rPh sb="75" eb="77">
      <t>ジュウコ</t>
    </rPh>
    <rPh sb="78" eb="80">
      <t>セッチ</t>
    </rPh>
    <phoneticPr fontId="3"/>
  </si>
  <si>
    <t>住戸に設置する電気需要機器及び蓄電池が単位住戸の最大需要電力に応じた自動制御を行い、住戸ごとのディマンド制御ができる機能を有するシステムを、全ての住戸に導入している。</t>
    <rPh sb="0" eb="2">
      <t>ジュウコ</t>
    </rPh>
    <rPh sb="3" eb="5">
      <t>セッチ</t>
    </rPh>
    <rPh sb="7" eb="9">
      <t>デンキ</t>
    </rPh>
    <rPh sb="9" eb="11">
      <t>ジュヨウ</t>
    </rPh>
    <rPh sb="11" eb="13">
      <t>キキ</t>
    </rPh>
    <rPh sb="13" eb="14">
      <t>オヨ</t>
    </rPh>
    <rPh sb="15" eb="18">
      <t>チクデンチ</t>
    </rPh>
    <rPh sb="19" eb="21">
      <t>タンイ</t>
    </rPh>
    <rPh sb="21" eb="23">
      <t>ジュウコ</t>
    </rPh>
    <rPh sb="24" eb="26">
      <t>サイダイ</t>
    </rPh>
    <rPh sb="26" eb="28">
      <t>ジュヨウ</t>
    </rPh>
    <rPh sb="28" eb="30">
      <t>デンリョク</t>
    </rPh>
    <rPh sb="31" eb="32">
      <t>オウ</t>
    </rPh>
    <rPh sb="34" eb="36">
      <t>ジドウ</t>
    </rPh>
    <rPh sb="36" eb="38">
      <t>セイギョ</t>
    </rPh>
    <rPh sb="39" eb="40">
      <t>オコナ</t>
    </rPh>
    <rPh sb="42" eb="44">
      <t>ジュウコ</t>
    </rPh>
    <rPh sb="52" eb="54">
      <t>セイギョ</t>
    </rPh>
    <rPh sb="58" eb="60">
      <t>キノウ</t>
    </rPh>
    <rPh sb="61" eb="62">
      <t>ユウ</t>
    </rPh>
    <rPh sb="70" eb="71">
      <t>スベ</t>
    </rPh>
    <rPh sb="73" eb="75">
      <t>ジュウコ</t>
    </rPh>
    <rPh sb="76" eb="78">
      <t>ドウニュウ</t>
    </rPh>
    <phoneticPr fontId="3"/>
  </si>
  <si>
    <t>建築物全体の最大需要電力を把握して上限値を設定し、需要電力が当該上限値を上回る可能性がある場合に、住戸の居住者が確認できる機能（表示機能を含む。）を有するシステムを、全ての住戸において導入している。</t>
    <rPh sb="0" eb="3">
      <t>ケンチクブツ</t>
    </rPh>
    <rPh sb="3" eb="5">
      <t>ゼンタイ</t>
    </rPh>
    <rPh sb="6" eb="8">
      <t>サイダイ</t>
    </rPh>
    <rPh sb="8" eb="10">
      <t>ジュヨウ</t>
    </rPh>
    <rPh sb="10" eb="12">
      <t>デンリョク</t>
    </rPh>
    <rPh sb="13" eb="15">
      <t>ハアク</t>
    </rPh>
    <rPh sb="17" eb="20">
      <t>ジョウゲンチ</t>
    </rPh>
    <rPh sb="21" eb="23">
      <t>セッテイ</t>
    </rPh>
    <rPh sb="25" eb="27">
      <t>ジュヨウ</t>
    </rPh>
    <rPh sb="27" eb="29">
      <t>デンリョク</t>
    </rPh>
    <rPh sb="30" eb="32">
      <t>トウガイ</t>
    </rPh>
    <rPh sb="32" eb="35">
      <t>ジョウゲンチ</t>
    </rPh>
    <rPh sb="36" eb="38">
      <t>ウワマワ</t>
    </rPh>
    <rPh sb="39" eb="42">
      <t>カノウセイ</t>
    </rPh>
    <rPh sb="45" eb="47">
      <t>バアイ</t>
    </rPh>
    <rPh sb="49" eb="51">
      <t>ジュウコ</t>
    </rPh>
    <rPh sb="52" eb="55">
      <t>キョジュウシャ</t>
    </rPh>
    <rPh sb="56" eb="58">
      <t>カクニン</t>
    </rPh>
    <rPh sb="61" eb="63">
      <t>キノウ</t>
    </rPh>
    <rPh sb="64" eb="66">
      <t>ヒョウジ</t>
    </rPh>
    <rPh sb="66" eb="68">
      <t>キノウ</t>
    </rPh>
    <rPh sb="69" eb="70">
      <t>フク</t>
    </rPh>
    <rPh sb="83" eb="84">
      <t>スベ</t>
    </rPh>
    <rPh sb="86" eb="88">
      <t>ジュウコ</t>
    </rPh>
    <phoneticPr fontId="3"/>
  </si>
  <si>
    <t>建築物全体又は共用部における最大需要電力を把握して上限値を設定し、需要電力が当該上限値を上回る可能性がある場合に、共用部における電気需要機器により、ディマンド制御ができる機能を有するシステムを導入している。</t>
    <rPh sb="0" eb="3">
      <t>ケンチクブツ</t>
    </rPh>
    <rPh sb="3" eb="5">
      <t>ゼンタイ</t>
    </rPh>
    <rPh sb="5" eb="6">
      <t>マタ</t>
    </rPh>
    <rPh sb="7" eb="10">
      <t>キョウヨウブ</t>
    </rPh>
    <rPh sb="14" eb="16">
      <t>サイダイ</t>
    </rPh>
    <rPh sb="16" eb="18">
      <t>ジュヨウ</t>
    </rPh>
    <rPh sb="18" eb="20">
      <t>デンリョク</t>
    </rPh>
    <rPh sb="21" eb="23">
      <t>ハアク</t>
    </rPh>
    <rPh sb="25" eb="28">
      <t>ジョウゲンチ</t>
    </rPh>
    <rPh sb="29" eb="31">
      <t>セッテイ</t>
    </rPh>
    <rPh sb="33" eb="35">
      <t>ジュヨウ</t>
    </rPh>
    <rPh sb="35" eb="37">
      <t>デンリョク</t>
    </rPh>
    <rPh sb="38" eb="40">
      <t>トウガイ</t>
    </rPh>
    <rPh sb="40" eb="43">
      <t>ジョウゲンチ</t>
    </rPh>
    <rPh sb="44" eb="46">
      <t>ウワマワ</t>
    </rPh>
    <rPh sb="47" eb="50">
      <t>カノウセイ</t>
    </rPh>
    <rPh sb="53" eb="55">
      <t>バアイ</t>
    </rPh>
    <rPh sb="57" eb="60">
      <t>キョウヨウブ</t>
    </rPh>
    <rPh sb="64" eb="66">
      <t>デンキ</t>
    </rPh>
    <rPh sb="66" eb="68">
      <t>ジュヨウ</t>
    </rPh>
    <rPh sb="68" eb="70">
      <t>キキ</t>
    </rPh>
    <rPh sb="79" eb="81">
      <t>セイギョ</t>
    </rPh>
    <rPh sb="85" eb="87">
      <t>キノウ</t>
    </rPh>
    <rPh sb="88" eb="89">
      <t>ユウ</t>
    </rPh>
    <rPh sb="96" eb="98">
      <t>ドウニュウ</t>
    </rPh>
    <phoneticPr fontId="3"/>
  </si>
  <si>
    <t>ディマンド制御及び電気の需給調整時に需要電力の調整ができる機能を有する蓄電池（単位住戸に設置するもの及び非常用のものを除く。）又はＶ２Ｈ充放電設備（電気自動車等に搭載された電池から電力を給電するための直流/交流変換回路をもつ充電設備で、充電コネクター、ケーブルその他の装備一式を備えたものをいう。）を設置している。</t>
    <rPh sb="5" eb="7">
      <t>セイギョ</t>
    </rPh>
    <rPh sb="7" eb="8">
      <t>オヨ</t>
    </rPh>
    <rPh sb="9" eb="11">
      <t>デンキ</t>
    </rPh>
    <rPh sb="12" eb="14">
      <t>ジュキュウ</t>
    </rPh>
    <rPh sb="14" eb="16">
      <t>チョウセイ</t>
    </rPh>
    <rPh sb="16" eb="17">
      <t>ジ</t>
    </rPh>
    <rPh sb="18" eb="20">
      <t>ジュヨウ</t>
    </rPh>
    <rPh sb="20" eb="22">
      <t>デンリョク</t>
    </rPh>
    <rPh sb="23" eb="25">
      <t>チョウセイ</t>
    </rPh>
    <rPh sb="29" eb="31">
      <t>キノウ</t>
    </rPh>
    <rPh sb="32" eb="33">
      <t>ユウ</t>
    </rPh>
    <rPh sb="35" eb="38">
      <t>チクデンチ</t>
    </rPh>
    <rPh sb="39" eb="41">
      <t>タンイ</t>
    </rPh>
    <rPh sb="41" eb="43">
      <t>ジュウコ</t>
    </rPh>
    <rPh sb="44" eb="46">
      <t>セッチ</t>
    </rPh>
    <rPh sb="50" eb="51">
      <t>オヨ</t>
    </rPh>
    <rPh sb="52" eb="55">
      <t>ヒジョウヨウ</t>
    </rPh>
    <rPh sb="59" eb="60">
      <t>ノゾ</t>
    </rPh>
    <rPh sb="63" eb="64">
      <t>マタ</t>
    </rPh>
    <rPh sb="68" eb="71">
      <t>ジュウホウデン</t>
    </rPh>
    <rPh sb="71" eb="73">
      <t>セツビ</t>
    </rPh>
    <rPh sb="74" eb="76">
      <t>デンキ</t>
    </rPh>
    <rPh sb="76" eb="79">
      <t>ジドウシャ</t>
    </rPh>
    <rPh sb="79" eb="80">
      <t>トウ</t>
    </rPh>
    <rPh sb="81" eb="83">
      <t>トウサイ</t>
    </rPh>
    <rPh sb="86" eb="88">
      <t>デンチ</t>
    </rPh>
    <rPh sb="90" eb="92">
      <t>デンリョク</t>
    </rPh>
    <rPh sb="93" eb="95">
      <t>キュウデン</t>
    </rPh>
    <rPh sb="100" eb="102">
      <t>チョクリュウ</t>
    </rPh>
    <rPh sb="103" eb="105">
      <t>コウリュウ</t>
    </rPh>
    <rPh sb="105" eb="107">
      <t>ヘンカン</t>
    </rPh>
    <rPh sb="107" eb="109">
      <t>カイロ</t>
    </rPh>
    <rPh sb="112" eb="114">
      <t>ジュウデン</t>
    </rPh>
    <rPh sb="114" eb="116">
      <t>セツビ</t>
    </rPh>
    <rPh sb="118" eb="120">
      <t>ジュウデン</t>
    </rPh>
    <rPh sb="132" eb="133">
      <t>ホカ</t>
    </rPh>
    <rPh sb="134" eb="136">
      <t>ソウビ</t>
    </rPh>
    <rPh sb="136" eb="138">
      <t>イッシキ</t>
    </rPh>
    <rPh sb="139" eb="140">
      <t>ソナ</t>
    </rPh>
    <rPh sb="150" eb="152">
      <t>セッチ</t>
    </rPh>
    <phoneticPr fontId="3"/>
  </si>
  <si>
    <t>建築物の管理規定等において、当該建築物の共用部におけるディマンド制御及び電気の需給調整の内容について、当該建築物の居住者へ周知し、協力を得る計画としている。</t>
    <rPh sb="0" eb="3">
      <t>ケンチクブツ</t>
    </rPh>
    <rPh sb="4" eb="6">
      <t>カンリ</t>
    </rPh>
    <rPh sb="6" eb="8">
      <t>キテイ</t>
    </rPh>
    <rPh sb="8" eb="9">
      <t>トウ</t>
    </rPh>
    <rPh sb="14" eb="16">
      <t>トウガイ</t>
    </rPh>
    <rPh sb="16" eb="19">
      <t>ケンチクブツ</t>
    </rPh>
    <rPh sb="20" eb="23">
      <t>キョウヨウブ</t>
    </rPh>
    <rPh sb="32" eb="34">
      <t>セイギョ</t>
    </rPh>
    <rPh sb="34" eb="35">
      <t>オヨ</t>
    </rPh>
    <rPh sb="36" eb="38">
      <t>デンキ</t>
    </rPh>
    <rPh sb="39" eb="41">
      <t>ジュキュウ</t>
    </rPh>
    <rPh sb="41" eb="43">
      <t>チョウセイ</t>
    </rPh>
    <rPh sb="44" eb="46">
      <t>ナイヨウ</t>
    </rPh>
    <rPh sb="51" eb="53">
      <t>トウガイ</t>
    </rPh>
    <rPh sb="53" eb="56">
      <t>ケンチクブツ</t>
    </rPh>
    <rPh sb="57" eb="59">
      <t>キョジュウ</t>
    </rPh>
    <rPh sb="59" eb="60">
      <t>シャ</t>
    </rPh>
    <rPh sb="61" eb="63">
      <t>シュウチ</t>
    </rPh>
    <rPh sb="65" eb="67">
      <t>キョウリョク</t>
    </rPh>
    <rPh sb="68" eb="69">
      <t>エ</t>
    </rPh>
    <rPh sb="70" eb="72">
      <t>ケイカク</t>
    </rPh>
    <phoneticPr fontId="3"/>
  </si>
  <si>
    <t>選択
項目</t>
    <rPh sb="0" eb="2">
      <t>センタク</t>
    </rPh>
    <rPh sb="3" eb="5">
      <t>コウモク</t>
    </rPh>
    <phoneticPr fontId="2"/>
  </si>
  <si>
    <t>必須
項目</t>
    <rPh sb="0" eb="2">
      <t>ヒッス</t>
    </rPh>
    <rPh sb="3" eb="5">
      <t>コウモク</t>
    </rPh>
    <phoneticPr fontId="2"/>
  </si>
  <si>
    <t>単位住戸の電気使用量について、分電盤の主要な分岐回路別及び時刻別に、当該住戸の居住者が確認、分析及び管理できる機能（表示機能を含む。）を有するシステムを、全ての住戸に導入している。</t>
    <phoneticPr fontId="2"/>
  </si>
  <si>
    <t>(ア)建築面積【㎡】</t>
    <rPh sb="3" eb="5">
      <t>ケンチク</t>
    </rPh>
    <rPh sb="5" eb="7">
      <t>メンセキ</t>
    </rPh>
    <phoneticPr fontId="2"/>
  </si>
  <si>
    <t>(ウ)延べ面積【㎡】</t>
    <rPh sb="3" eb="4">
      <t>ノ</t>
    </rPh>
    <rPh sb="5" eb="7">
      <t>メンセキ</t>
    </rPh>
    <phoneticPr fontId="2"/>
  </si>
  <si>
    <t>(エ)延べ面積による上限容量【kW】</t>
    <rPh sb="3" eb="4">
      <t>ノ</t>
    </rPh>
    <rPh sb="5" eb="7">
      <t>メンセキ</t>
    </rPh>
    <rPh sb="10" eb="12">
      <t>ジョウゲン</t>
    </rPh>
    <rPh sb="12" eb="14">
      <t>ヨウリョウ</t>
    </rPh>
    <phoneticPr fontId="2"/>
  </si>
  <si>
    <t>(キ)設置可能面積【㎡】</t>
    <rPh sb="3" eb="5">
      <t>セッチ</t>
    </rPh>
    <rPh sb="5" eb="7">
      <t>カノウ</t>
    </rPh>
    <rPh sb="7" eb="9">
      <t>メンセキ</t>
    </rPh>
    <phoneticPr fontId="2"/>
  </si>
  <si>
    <t>(カ)設置が困難な部分の面積【㎡】</t>
    <rPh sb="3" eb="5">
      <t>セッチ</t>
    </rPh>
    <rPh sb="6" eb="8">
      <t>コンナン</t>
    </rPh>
    <rPh sb="9" eb="11">
      <t>ブブン</t>
    </rPh>
    <rPh sb="12" eb="14">
      <t>メンセキ</t>
    </rPh>
    <phoneticPr fontId="2"/>
  </si>
  <si>
    <t>(ア)ー(カ)</t>
    <phoneticPr fontId="2"/>
  </si>
  <si>
    <t>(ク)(イ)又は(キ)のいずれか小さい方の面積【㎡】</t>
    <rPh sb="6" eb="7">
      <t>マタ</t>
    </rPh>
    <rPh sb="16" eb="17">
      <t>チイ</t>
    </rPh>
    <rPh sb="19" eb="20">
      <t>ホウ</t>
    </rPh>
    <rPh sb="21" eb="23">
      <t>メンセキ</t>
    </rPh>
    <phoneticPr fontId="2"/>
  </si>
  <si>
    <t>(オ)延べ面積による下限容量【kW】</t>
    <rPh sb="3" eb="4">
      <t>ノ</t>
    </rPh>
    <rPh sb="5" eb="7">
      <t>メンセキ</t>
    </rPh>
    <rPh sb="10" eb="12">
      <t>カゲン</t>
    </rPh>
    <rPh sb="12" eb="14">
      <t>ヨウリョウ</t>
    </rPh>
    <phoneticPr fontId="2"/>
  </si>
  <si>
    <t>(コ)再生可能エネルギー利用設備設置基準の定格出力【kW】</t>
    <phoneticPr fontId="2"/>
  </si>
  <si>
    <t>(サ)適用する基準</t>
    <rPh sb="3" eb="5">
      <t>テキヨウ</t>
    </rPh>
    <rPh sb="7" eb="9">
      <t>キジュン</t>
    </rPh>
    <phoneticPr fontId="2"/>
  </si>
  <si>
    <t>(シ)設置すべき設備容量（定格出力）【kW】</t>
    <rPh sb="3" eb="5">
      <t>セッチ</t>
    </rPh>
    <rPh sb="8" eb="10">
      <t>セツビ</t>
    </rPh>
    <rPh sb="10" eb="12">
      <t>ヨウリョウ</t>
    </rPh>
    <rPh sb="13" eb="15">
      <t>テイカク</t>
    </rPh>
    <rPh sb="15" eb="17">
      <t>シュツリョク</t>
    </rPh>
    <phoneticPr fontId="2"/>
  </si>
  <si>
    <t>評価基準の場合は(コ)×2、誘導水準の場合は(コ)×3</t>
    <rPh sb="0" eb="2">
      <t>ヒョウカ</t>
    </rPh>
    <rPh sb="2" eb="4">
      <t>キジュン</t>
    </rPh>
    <rPh sb="5" eb="7">
      <t>バアイ</t>
    </rPh>
    <rPh sb="14" eb="16">
      <t>ユウドウ</t>
    </rPh>
    <rPh sb="16" eb="18">
      <t>スイジュン</t>
    </rPh>
    <rPh sb="19" eb="21">
      <t>バアイ</t>
    </rPh>
    <phoneticPr fontId="2"/>
  </si>
  <si>
    <t>その他、再生可能エネルギーの利用に係る措置</t>
    <rPh sb="2" eb="3">
      <t>ホカ</t>
    </rPh>
    <rPh sb="4" eb="6">
      <t>サイセイ</t>
    </rPh>
    <rPh sb="6" eb="8">
      <t>カノウ</t>
    </rPh>
    <rPh sb="14" eb="16">
      <t>リヨウ</t>
    </rPh>
    <rPh sb="17" eb="18">
      <t>カカ</t>
    </rPh>
    <rPh sb="19" eb="21">
      <t>ソチ</t>
    </rPh>
    <phoneticPr fontId="2"/>
  </si>
  <si>
    <t>電気の再エネ化率</t>
    <rPh sb="0" eb="2">
      <t>デンキ</t>
    </rPh>
    <rPh sb="3" eb="4">
      <t>サイ</t>
    </rPh>
    <rPh sb="6" eb="7">
      <t>カ</t>
    </rPh>
    <rPh sb="7" eb="8">
      <t>リツ</t>
    </rPh>
    <phoneticPr fontId="2"/>
  </si>
  <si>
    <t>オ.建築物において使用する環境価値の量</t>
    <rPh sb="2" eb="5">
      <t>ケンチクブツ</t>
    </rPh>
    <rPh sb="9" eb="11">
      <t>シヨウ</t>
    </rPh>
    <rPh sb="13" eb="15">
      <t>カンキョウ</t>
    </rPh>
    <rPh sb="15" eb="17">
      <t>カチ</t>
    </rPh>
    <rPh sb="18" eb="19">
      <t>デンリョウ</t>
    </rPh>
    <phoneticPr fontId="2"/>
  </si>
  <si>
    <t>E</t>
    <phoneticPr fontId="2"/>
  </si>
  <si>
    <t>C</t>
    <phoneticPr fontId="2"/>
  </si>
  <si>
    <t>D</t>
    <phoneticPr fontId="2"/>
  </si>
  <si>
    <t>A+B+C+D</t>
    <phoneticPr fontId="2"/>
  </si>
  <si>
    <t>環境への配慮のための措置及びその取組状況（住宅用途・住宅以外の用途共通）その２</t>
    <rPh sb="0" eb="2">
      <t>カンキョウ</t>
    </rPh>
    <rPh sb="4" eb="6">
      <t>ハイリョ</t>
    </rPh>
    <rPh sb="10" eb="12">
      <t>ソチ</t>
    </rPh>
    <rPh sb="12" eb="13">
      <t>オヨ</t>
    </rPh>
    <rPh sb="16" eb="18">
      <t>トリクミ</t>
    </rPh>
    <rPh sb="18" eb="20">
      <t>ジョウキョウ</t>
    </rPh>
    <rPh sb="21" eb="23">
      <t>ジュウタク</t>
    </rPh>
    <rPh sb="23" eb="25">
      <t>ヨウト</t>
    </rPh>
    <rPh sb="26" eb="28">
      <t>ジュウタク</t>
    </rPh>
    <rPh sb="28" eb="30">
      <t>イガイ</t>
    </rPh>
    <rPh sb="31" eb="33">
      <t>ヨウト</t>
    </rPh>
    <rPh sb="33" eb="35">
      <t>キョウツウ</t>
    </rPh>
    <phoneticPr fontId="2"/>
  </si>
  <si>
    <t>主要な設備システムの運転及び制御の遠隔操作ができる機能を有したシステムを導入している。</t>
    <phoneticPr fontId="2"/>
  </si>
  <si>
    <t>最も大きい床面積を占める用途における全体について、最大需要電力を把握・監視し、ディマンド制御ができる機能を有するシステムを導入している。</t>
    <phoneticPr fontId="2"/>
  </si>
  <si>
    <t>建築物の管理規定等において、当該建築物におけるディマンド制御及び電気の需給調整の内容について、建築物の使用者（テナント等）と取決めを行う計画としている。</t>
    <phoneticPr fontId="2"/>
  </si>
  <si>
    <t>最大需要電力の一定割合かつ一定時間に相当する容量の蓄電池（非常用のものを除く。）を設置し、電気の需給調整時に当該蓄電池を充放電させ、需要量の調整を行うことができる。</t>
    <phoneticPr fontId="2"/>
  </si>
  <si>
    <t>最大需要電力の一定割合かつ一定時間に相当する容量のⅤ２Ｂ充放電設備（電気自動車等に搭載された電池から、事業系建物等に三相交流等により電力を給電するための直流/交流変換回路をもつ充電設備で、充電コネクター、ケーブルその他の装備一式を備えたものをいう。）を設置し、電気の需給調整時に電気自動車から当該機器へ給電させ、建物側の需要電力の調整を行うことができる。</t>
    <phoneticPr fontId="2"/>
  </si>
  <si>
    <t>建築物に設置する電気需要機器により、最大需要電力の一定割合に相当する電力量について、一定時間以上、下げＤＲ（電気の需給調整の要請に応じ、電気需要機器を調整し、一時的に建築物における需要電力を減らすことをいう。）又は上げＤＲ（電気の需給調整の要請に応じ、電気需要機器を調整し、一時的に建築物における需要電力を増やすことをいう。）ができる機能を有するシステムを導入している。</t>
    <phoneticPr fontId="2"/>
  </si>
  <si>
    <t>建築物の管理者が遠隔地において上記に掲げる電気の需給調整ができる機能を有するシステムを導入している。</t>
    <phoneticPr fontId="2"/>
  </si>
  <si>
    <t>上記の遠隔操作を、クラウド上のインターフェースを経由して行うことができる機能を有するシステムを導入している。</t>
    <phoneticPr fontId="2"/>
  </si>
  <si>
    <t>最も大きい床面積を占める用途における全体の電気、ガス、及び熱の使用量が把握できる隔測メーターを設置し、当該メーターのデータを収集、分析及び管理する機能を有するシステムを導入している。</t>
    <phoneticPr fontId="2"/>
  </si>
  <si>
    <t>(ケ)＜(オ)の場合は（オ）、(ケ)＞(エ)の場合は(エ)、それ以外の場合は(ケ)</t>
    <rPh sb="8" eb="10">
      <t>バアイ</t>
    </rPh>
    <phoneticPr fontId="2"/>
  </si>
  <si>
    <t>→</t>
    <phoneticPr fontId="2"/>
  </si>
  <si>
    <t>（１）の点数</t>
    <rPh sb="4" eb="6">
      <t>テンスウ</t>
    </rPh>
    <phoneticPr fontId="2"/>
  </si>
  <si>
    <t>（２）の点数</t>
    <rPh sb="4" eb="6">
      <t>テンスウ</t>
    </rPh>
    <phoneticPr fontId="2"/>
  </si>
  <si>
    <t>基本方針のうち適合する基準等</t>
    <rPh sb="0" eb="2">
      <t>キホン</t>
    </rPh>
    <rPh sb="2" eb="4">
      <t>ホウシン</t>
    </rPh>
    <rPh sb="7" eb="9">
      <t>テキゴウ</t>
    </rPh>
    <rPh sb="11" eb="13">
      <t>キジュン</t>
    </rPh>
    <rPh sb="13" eb="14">
      <t>トウ</t>
    </rPh>
    <phoneticPr fontId="2"/>
  </si>
  <si>
    <t>→</t>
  </si>
  <si>
    <t>→</t>
    <phoneticPr fontId="2"/>
  </si>
  <si>
    <t>評価
基準</t>
    <rPh sb="0" eb="2">
      <t>ヒョウカ</t>
    </rPh>
    <rPh sb="3" eb="5">
      <t>キジュン</t>
    </rPh>
    <phoneticPr fontId="2"/>
  </si>
  <si>
    <t>誘導
水準</t>
    <rPh sb="0" eb="2">
      <t>ユウドウ</t>
    </rPh>
    <rPh sb="3" eb="5">
      <t>スイジュン</t>
    </rPh>
    <phoneticPr fontId="2"/>
  </si>
  <si>
    <t>ア単位住戸の電気使用量について居住者が確認、分析及び管理できるシステムを全住戸に導入</t>
    <phoneticPr fontId="2"/>
  </si>
  <si>
    <t>イ（１）から（３）の点数の合計が２又は３</t>
    <rPh sb="10" eb="12">
      <t>テンスウ</t>
    </rPh>
    <rPh sb="13" eb="15">
      <t>ゴウケイ</t>
    </rPh>
    <rPh sb="17" eb="18">
      <t>マタ</t>
    </rPh>
    <phoneticPr fontId="2"/>
  </si>
  <si>
    <t>イ（１）及び（２）の各点数が１以上</t>
    <rPh sb="4" eb="5">
      <t>オヨ</t>
    </rPh>
    <rPh sb="10" eb="13">
      <t>カクテンスウ</t>
    </rPh>
    <rPh sb="15" eb="17">
      <t>イジョウ</t>
    </rPh>
    <phoneticPr fontId="2"/>
  </si>
  <si>
    <t>ア最も大きい床面積を占める用途における全体の電気使用量等を収集、分析及び管理できるシステムを導入</t>
    <rPh sb="1" eb="2">
      <t>モット</t>
    </rPh>
    <rPh sb="3" eb="4">
      <t>オオ</t>
    </rPh>
    <rPh sb="6" eb="9">
      <t>ユカメンセキ</t>
    </rPh>
    <rPh sb="10" eb="11">
      <t>シ</t>
    </rPh>
    <rPh sb="13" eb="15">
      <t>ヨウト</t>
    </rPh>
    <rPh sb="19" eb="21">
      <t>ゼンタイ</t>
    </rPh>
    <rPh sb="27" eb="28">
      <t>トウ</t>
    </rPh>
    <rPh sb="29" eb="31">
      <t>シュウシュウ</t>
    </rPh>
    <phoneticPr fontId="2"/>
  </si>
  <si>
    <t>ア最も大きい床面積を占める用途における全体の電気使用量等を収集、分析及び管理できるシステムを導入</t>
    <phoneticPr fontId="2"/>
  </si>
  <si>
    <t>→</t>
    <phoneticPr fontId="2"/>
  </si>
  <si>
    <t>　（１）から（３）までによる点数の合計が４以上</t>
    <rPh sb="21" eb="23">
      <t>イジョウ</t>
    </rPh>
    <phoneticPr fontId="2"/>
  </si>
  <si>
    <t>　（１）から（３）までによる点数の合計２が４以上</t>
    <rPh sb="22" eb="24">
      <t>イジョウ</t>
    </rPh>
    <phoneticPr fontId="2"/>
  </si>
  <si>
    <t>(イ)建築物等における電気使用量（想定）【kWh/年】</t>
    <rPh sb="3" eb="6">
      <t>ケンチクブツ</t>
    </rPh>
    <rPh sb="6" eb="7">
      <t>トウ</t>
    </rPh>
    <rPh sb="11" eb="13">
      <t>デンキ</t>
    </rPh>
    <rPh sb="13" eb="16">
      <t>シヨウリョウ</t>
    </rPh>
    <rPh sb="17" eb="19">
      <t>ソウテイ</t>
    </rPh>
    <rPh sb="25" eb="26">
      <t>ネン</t>
    </rPh>
    <phoneticPr fontId="2"/>
  </si>
  <si>
    <t>(ア)適用する基準</t>
    <rPh sb="3" eb="5">
      <t>テキヨウ</t>
    </rPh>
    <rPh sb="7" eb="9">
      <t>キジュン</t>
    </rPh>
    <phoneticPr fontId="2"/>
  </si>
  <si>
    <t>(オ)小売電気事業者による電気の供給量（想定）【kWh/年】</t>
    <rPh sb="3" eb="5">
      <t>コウリ</t>
    </rPh>
    <rPh sb="5" eb="7">
      <t>デンキ</t>
    </rPh>
    <rPh sb="7" eb="10">
      <t>ジギョウシャ</t>
    </rPh>
    <rPh sb="13" eb="15">
      <t>デンキ</t>
    </rPh>
    <rPh sb="16" eb="18">
      <t>キョウキュウ</t>
    </rPh>
    <rPh sb="18" eb="19">
      <t>リョウ</t>
    </rPh>
    <rPh sb="20" eb="22">
      <t>ソウテイ</t>
    </rPh>
    <phoneticPr fontId="2"/>
  </si>
  <si>
    <t>(カ)(オ)の電気の再生可能エネルギーの割合【％】</t>
    <rPh sb="7" eb="9">
      <t>デンキ</t>
    </rPh>
    <rPh sb="10" eb="12">
      <t>サイセイ</t>
    </rPh>
    <rPh sb="12" eb="14">
      <t>カノウ</t>
    </rPh>
    <rPh sb="20" eb="22">
      <t>ワリアイ</t>
    </rPh>
    <phoneticPr fontId="2"/>
  </si>
  <si>
    <t>(キ)(オ)の電気のうち、再生可能エネルギー電気の量【kWh/年】</t>
    <rPh sb="7" eb="9">
      <t>デンキ</t>
    </rPh>
    <rPh sb="13" eb="15">
      <t>サイセイ</t>
    </rPh>
    <rPh sb="15" eb="17">
      <t>カノウ</t>
    </rPh>
    <rPh sb="22" eb="24">
      <t>デンキ</t>
    </rPh>
    <rPh sb="25" eb="26">
      <t>リョウ</t>
    </rPh>
    <phoneticPr fontId="2"/>
  </si>
  <si>
    <t>(ク)建築物において使用する環境価値の量（想定）【kWh/年】</t>
    <rPh sb="10" eb="12">
      <t>シヨウ</t>
    </rPh>
    <rPh sb="14" eb="16">
      <t>カンキョウ</t>
    </rPh>
    <rPh sb="16" eb="18">
      <t>カチ</t>
    </rPh>
    <phoneticPr fontId="2"/>
  </si>
  <si>
    <t>(ケ)再生可能エネルギー電気の合計量（想定）【kWh/年】</t>
    <rPh sb="3" eb="5">
      <t>サイセイ</t>
    </rPh>
    <rPh sb="5" eb="7">
      <t>カノウ</t>
    </rPh>
    <rPh sb="12" eb="14">
      <t>デンキ</t>
    </rPh>
    <rPh sb="15" eb="17">
      <t>ゴウケイ</t>
    </rPh>
    <rPh sb="17" eb="18">
      <t>リョウ</t>
    </rPh>
    <rPh sb="19" eb="21">
      <t>ソウテイ</t>
    </rPh>
    <phoneticPr fontId="2"/>
  </si>
  <si>
    <t>(コ)電気の再エネ化率【％】</t>
    <rPh sb="3" eb="5">
      <t>デンキ</t>
    </rPh>
    <rPh sb="6" eb="7">
      <t>サイ</t>
    </rPh>
    <rPh sb="9" eb="10">
      <t>カ</t>
    </rPh>
    <rPh sb="10" eb="11">
      <t>リツ</t>
    </rPh>
    <phoneticPr fontId="2"/>
  </si>
  <si>
    <t>(オ)×(カ)</t>
    <phoneticPr fontId="2"/>
  </si>
  <si>
    <t>年間推定発電量</t>
    <rPh sb="0" eb="2">
      <t>ネンカン</t>
    </rPh>
    <rPh sb="2" eb="4">
      <t>スイテイ</t>
    </rPh>
    <rPh sb="4" eb="6">
      <t>ハツデン</t>
    </rPh>
    <rPh sb="6" eb="7">
      <t>リョウ</t>
    </rPh>
    <phoneticPr fontId="2"/>
  </si>
  <si>
    <t>(ア)太陽光発電設備</t>
    <rPh sb="3" eb="6">
      <t>タイヨウコウ</t>
    </rPh>
    <rPh sb="6" eb="8">
      <t>ハツデン</t>
    </rPh>
    <rPh sb="8" eb="10">
      <t>セツビ</t>
    </rPh>
    <phoneticPr fontId="2"/>
  </si>
  <si>
    <t>(イ)風力発電設備</t>
    <phoneticPr fontId="2"/>
  </si>
  <si>
    <t>(ウ)バイオマス発電設備</t>
    <phoneticPr fontId="2"/>
  </si>
  <si>
    <t>(エ)小水力発電設備</t>
    <rPh sb="3" eb="4">
      <t>ショウ</t>
    </rPh>
    <rPh sb="4" eb="6">
      <t>スイリョク</t>
    </rPh>
    <rPh sb="6" eb="8">
      <t>ハツデン</t>
    </rPh>
    <rPh sb="8" eb="10">
      <t>セツビ</t>
    </rPh>
    <phoneticPr fontId="2"/>
  </si>
  <si>
    <t>(オ)地熱発電設備</t>
    <rPh sb="3" eb="5">
      <t>チネツ</t>
    </rPh>
    <rPh sb="5" eb="7">
      <t>ハツデン</t>
    </rPh>
    <rPh sb="7" eb="9">
      <t>セツビ</t>
    </rPh>
    <phoneticPr fontId="2"/>
  </si>
  <si>
    <t>(カ)その他の発電設備</t>
    <rPh sb="5" eb="6">
      <t>ホカ</t>
    </rPh>
    <rPh sb="7" eb="9">
      <t>ハツデン</t>
    </rPh>
    <rPh sb="9" eb="11">
      <t>セツビ</t>
    </rPh>
    <phoneticPr fontId="2"/>
  </si>
  <si>
    <t>(キ)バイオマス熱利用設備</t>
    <rPh sb="8" eb="9">
      <t>ネツ</t>
    </rPh>
    <rPh sb="9" eb="11">
      <t>リヨウ</t>
    </rPh>
    <rPh sb="11" eb="13">
      <t>セツビ</t>
    </rPh>
    <phoneticPr fontId="2"/>
  </si>
  <si>
    <t>(ク)太陽熱利用設備</t>
    <rPh sb="3" eb="6">
      <t>タイヨウネツ</t>
    </rPh>
    <rPh sb="6" eb="8">
      <t>リヨウ</t>
    </rPh>
    <rPh sb="8" eb="10">
      <t>セツビ</t>
    </rPh>
    <phoneticPr fontId="2"/>
  </si>
  <si>
    <t>(ケ)地中熱利用設備</t>
    <rPh sb="3" eb="5">
      <t>チチュウ</t>
    </rPh>
    <rPh sb="5" eb="6">
      <t>ネツ</t>
    </rPh>
    <rPh sb="6" eb="8">
      <t>リヨウ</t>
    </rPh>
    <rPh sb="8" eb="10">
      <t>セツビ</t>
    </rPh>
    <phoneticPr fontId="2"/>
  </si>
  <si>
    <t>(コ)その他の熱利用設備</t>
    <rPh sb="5" eb="6">
      <t>ホカ</t>
    </rPh>
    <rPh sb="7" eb="8">
      <t>ネツ</t>
    </rPh>
    <rPh sb="8" eb="10">
      <t>リヨウ</t>
    </rPh>
    <rPh sb="10" eb="12">
      <t>セツビ</t>
    </rPh>
    <phoneticPr fontId="2"/>
  </si>
  <si>
    <t>再エネ発電設備</t>
    <rPh sb="0" eb="1">
      <t>サイ</t>
    </rPh>
    <rPh sb="3" eb="5">
      <t>ハツデン</t>
    </rPh>
    <rPh sb="5" eb="7">
      <t>セツビ</t>
    </rPh>
    <phoneticPr fontId="2"/>
  </si>
  <si>
    <t>再エネ熱利用設備</t>
    <rPh sb="0" eb="1">
      <t>サイ</t>
    </rPh>
    <rPh sb="3" eb="4">
      <t>ネツ</t>
    </rPh>
    <rPh sb="4" eb="6">
      <t>リヨウ</t>
    </rPh>
    <rPh sb="6" eb="8">
      <t>セツビ</t>
    </rPh>
    <phoneticPr fontId="2"/>
  </si>
  <si>
    <t>（定格出力）</t>
    <phoneticPr fontId="2"/>
  </si>
  <si>
    <t>【kWh/年】</t>
    <rPh sb="5" eb="6">
      <t>ネン</t>
    </rPh>
    <phoneticPr fontId="2"/>
  </si>
  <si>
    <t>熱設備容量【㎾】</t>
    <rPh sb="0" eb="1">
      <t>ネツ</t>
    </rPh>
    <rPh sb="1" eb="3">
      <t>セツビ</t>
    </rPh>
    <rPh sb="3" eb="5">
      <t>ヨウリョウ</t>
    </rPh>
    <phoneticPr fontId="2"/>
  </si>
  <si>
    <t>利用方法</t>
    <rPh sb="0" eb="2">
      <t>リヨウ</t>
    </rPh>
    <rPh sb="2" eb="4">
      <t>ホウホウ</t>
    </rPh>
    <phoneticPr fontId="2"/>
  </si>
  <si>
    <t>(ウ)建築物等（オンサイト）に設置する再エネ発電設備
　  による発電の使用量（想定）【kWh/年】</t>
    <rPh sb="3" eb="6">
      <t>ケンチクブツ</t>
    </rPh>
    <rPh sb="6" eb="7">
      <t>トウ</t>
    </rPh>
    <rPh sb="15" eb="17">
      <t>セッチ</t>
    </rPh>
    <rPh sb="19" eb="20">
      <t>サイ</t>
    </rPh>
    <rPh sb="22" eb="24">
      <t>ハツデン</t>
    </rPh>
    <rPh sb="24" eb="26">
      <t>セツビ</t>
    </rPh>
    <rPh sb="33" eb="35">
      <t>ハツデン</t>
    </rPh>
    <rPh sb="36" eb="39">
      <t>シヨウリョウ</t>
    </rPh>
    <rPh sb="40" eb="42">
      <t>ソウテイ</t>
    </rPh>
    <phoneticPr fontId="2"/>
  </si>
  <si>
    <t>(エ)建築物等以外（オフサイト）に設置する再エネ発電設備
　   による発電の使用量（想定）【kWh/年】</t>
    <rPh sb="7" eb="9">
      <t>イガイ</t>
    </rPh>
    <phoneticPr fontId="2"/>
  </si>
  <si>
    <t>電気の再エネ化率＝（A+B+C+D）／E×100</t>
    <phoneticPr fontId="2"/>
  </si>
  <si>
    <t>(ウ)建築物等（オンサイト）に設置する再エネ発電設備
　   による発電の使用量（想定）【kWh/年】</t>
    <rPh sb="3" eb="6">
      <t>ケンチクブツ</t>
    </rPh>
    <rPh sb="6" eb="7">
      <t>トウ</t>
    </rPh>
    <rPh sb="15" eb="17">
      <t>セッチ</t>
    </rPh>
    <rPh sb="19" eb="20">
      <t>サイ</t>
    </rPh>
    <rPh sb="22" eb="24">
      <t>ハツデン</t>
    </rPh>
    <rPh sb="24" eb="26">
      <t>セツビ</t>
    </rPh>
    <rPh sb="34" eb="36">
      <t>ハツデン</t>
    </rPh>
    <rPh sb="37" eb="40">
      <t>シヨウリョウ</t>
    </rPh>
    <rPh sb="41" eb="43">
      <t>ソウテイ</t>
    </rPh>
    <phoneticPr fontId="2"/>
  </si>
  <si>
    <t>(ウ)BPIの目標検証に係る試算の考え方
    （計算範囲や省略・概算した箇所等）</t>
    <rPh sb="17" eb="18">
      <t>カンガ</t>
    </rPh>
    <rPh sb="19" eb="20">
      <t>カタ</t>
    </rPh>
    <rPh sb="26" eb="28">
      <t>ケイサン</t>
    </rPh>
    <rPh sb="28" eb="30">
      <t>ハンイ</t>
    </rPh>
    <rPh sb="31" eb="33">
      <t>ショウリャク</t>
    </rPh>
    <rPh sb="34" eb="36">
      <t>ガイサン</t>
    </rPh>
    <rPh sb="38" eb="40">
      <t>カショ</t>
    </rPh>
    <rPh sb="40" eb="41">
      <t>ナド</t>
    </rPh>
    <phoneticPr fontId="2"/>
  </si>
  <si>
    <t>２　協議担当者</t>
    <rPh sb="2" eb="4">
      <t>キョウギ</t>
    </rPh>
    <rPh sb="4" eb="7">
      <t>タントウシャ</t>
    </rPh>
    <phoneticPr fontId="3"/>
  </si>
  <si>
    <t>連絡先</t>
    <rPh sb="0" eb="3">
      <t>レンラクサキ</t>
    </rPh>
    <phoneticPr fontId="2"/>
  </si>
  <si>
    <t>所属（会社名）</t>
    <rPh sb="0" eb="2">
      <t>ショゾク</t>
    </rPh>
    <rPh sb="3" eb="6">
      <t>カイシャメイ</t>
    </rPh>
    <phoneticPr fontId="2"/>
  </si>
  <si>
    <t>担当者氏名</t>
    <rPh sb="0" eb="3">
      <t>タントウシャ</t>
    </rPh>
    <rPh sb="3" eb="5">
      <t>シメイ</t>
    </rPh>
    <phoneticPr fontId="2"/>
  </si>
  <si>
    <t>㎡</t>
    <phoneticPr fontId="2"/>
  </si>
  <si>
    <t>確認申請</t>
    <rPh sb="0" eb="2">
      <t>カクニン</t>
    </rPh>
    <rPh sb="2" eb="4">
      <t>シンセイ</t>
    </rPh>
    <phoneticPr fontId="2"/>
  </si>
  <si>
    <t>着工</t>
    <rPh sb="0" eb="2">
      <t>チャッコウ</t>
    </rPh>
    <phoneticPr fontId="2"/>
  </si>
  <si>
    <t>工事完了</t>
    <rPh sb="0" eb="2">
      <t>コウジ</t>
    </rPh>
    <rPh sb="2" eb="4">
      <t>カンリョウ</t>
    </rPh>
    <phoneticPr fontId="2"/>
  </si>
  <si>
    <t>東京都</t>
    <rPh sb="0" eb="2">
      <t>トウキョウ</t>
    </rPh>
    <rPh sb="2" eb="3">
      <t>ト</t>
    </rPh>
    <phoneticPr fontId="2"/>
  </si>
  <si>
    <t>電話番号</t>
    <rPh sb="0" eb="2">
      <t>デンワ</t>
    </rPh>
    <rPh sb="2" eb="4">
      <t>バンゴウ</t>
    </rPh>
    <phoneticPr fontId="2"/>
  </si>
  <si>
    <t>メールアドレス</t>
    <phoneticPr fontId="2"/>
  </si>
  <si>
    <t>年</t>
    <rPh sb="0" eb="1">
      <t>ネン</t>
    </rPh>
    <phoneticPr fontId="2"/>
  </si>
  <si>
    <t>月</t>
    <rPh sb="0" eb="1">
      <t>ガツ</t>
    </rPh>
    <phoneticPr fontId="2"/>
  </si>
  <si>
    <t>別紙にて提出すること</t>
    <rPh sb="0" eb="2">
      <t>ベッシ</t>
    </rPh>
    <rPh sb="4" eb="6">
      <t>テイシュツ</t>
    </rPh>
    <phoneticPr fontId="2"/>
  </si>
  <si>
    <t>(ケ)ガラス日射熱取得率</t>
    <rPh sb="6" eb="8">
      <t>ニッシャ</t>
    </rPh>
    <rPh sb="8" eb="9">
      <t>ネツ</t>
    </rPh>
    <rPh sb="9" eb="12">
      <t>シュトクリツ</t>
    </rPh>
    <phoneticPr fontId="2"/>
  </si>
  <si>
    <t>延べ面積</t>
    <rPh sb="0" eb="1">
      <t>ノ</t>
    </rPh>
    <rPh sb="2" eb="4">
      <t>メンセキ</t>
    </rPh>
    <phoneticPr fontId="3"/>
  </si>
  <si>
    <t>㎡</t>
    <phoneticPr fontId="2"/>
  </si>
  <si>
    <t>活用する
都市開発諸制度等</t>
    <rPh sb="12" eb="13">
      <t>トウ</t>
    </rPh>
    <phoneticPr fontId="2"/>
  </si>
  <si>
    <t>１　開発事業の名称及び所在地</t>
    <rPh sb="2" eb="4">
      <t>カイハツ</t>
    </rPh>
    <rPh sb="4" eb="6">
      <t>ジギョウ</t>
    </rPh>
    <rPh sb="7" eb="9">
      <t>メイショウ</t>
    </rPh>
    <rPh sb="9" eb="10">
      <t>オヨ</t>
    </rPh>
    <rPh sb="11" eb="14">
      <t>ショザイチ</t>
    </rPh>
    <phoneticPr fontId="3"/>
  </si>
  <si>
    <t>４　活用する都市開発諸制度等</t>
    <phoneticPr fontId="2"/>
  </si>
  <si>
    <t>環境への配慮のための措置及びその取組状況（住宅用途）その３</t>
    <phoneticPr fontId="2"/>
  </si>
  <si>
    <t>環境への配慮のための措置及びその取組状況（住宅以外の用途）その３</t>
    <phoneticPr fontId="2"/>
  </si>
  <si>
    <t>（３）住宅全体のディマンド
制御及び需給調整に係る事項</t>
    <rPh sb="3" eb="5">
      <t>ジュウタク</t>
    </rPh>
    <rPh sb="5" eb="7">
      <t>ゼンタイ</t>
    </rPh>
    <rPh sb="14" eb="16">
      <t>セイギョ</t>
    </rPh>
    <rPh sb="16" eb="17">
      <t>オヨ</t>
    </rPh>
    <rPh sb="18" eb="20">
      <t>ジュキュウ</t>
    </rPh>
    <rPh sb="20" eb="22">
      <t>チョウセイ</t>
    </rPh>
    <rPh sb="23" eb="24">
      <t>カカ</t>
    </rPh>
    <rPh sb="25" eb="27">
      <t>ジコウ</t>
    </rPh>
    <phoneticPr fontId="3"/>
  </si>
  <si>
    <t>【kWh/年】</t>
    <phoneticPr fontId="2"/>
  </si>
  <si>
    <t>系統連系</t>
    <rPh sb="0" eb="4">
      <t>ケイトウレンケイ</t>
    </rPh>
    <phoneticPr fontId="2"/>
  </si>
  <si>
    <t>ア.(シ)再掲</t>
    <rPh sb="5" eb="7">
      <t>サイケイ</t>
    </rPh>
    <phoneticPr fontId="2"/>
  </si>
  <si>
    <t>相当【kW相当】</t>
    <rPh sb="0" eb="2">
      <t>ソウトウ</t>
    </rPh>
    <rPh sb="5" eb="7">
      <t>ソウトウ</t>
    </rPh>
    <phoneticPr fontId="2"/>
  </si>
  <si>
    <t>太陽光発電定格出力</t>
    <rPh sb="0" eb="3">
      <t>タイヨウコウ</t>
    </rPh>
    <rPh sb="3" eb="5">
      <t>ハツデン</t>
    </rPh>
    <phoneticPr fontId="2"/>
  </si>
  <si>
    <t>設備設置容量【㎾】</t>
    <rPh sb="0" eb="2">
      <t>セツビ</t>
    </rPh>
    <rPh sb="2" eb="4">
      <t>セッチ</t>
    </rPh>
    <rPh sb="4" eb="6">
      <t>ヨウリョウ</t>
    </rPh>
    <phoneticPr fontId="2"/>
  </si>
  <si>
    <t>電気換算年間推定</t>
    <rPh sb="0" eb="2">
      <t>デンキ</t>
    </rPh>
    <rPh sb="2" eb="4">
      <t>カンサン</t>
    </rPh>
    <rPh sb="4" eb="6">
      <t>ネンカン</t>
    </rPh>
    <rPh sb="6" eb="8">
      <t>スイテイ</t>
    </rPh>
    <phoneticPr fontId="2"/>
  </si>
  <si>
    <t>熱利用量【kWh/年】</t>
    <phoneticPr fontId="2"/>
  </si>
  <si>
    <t>太陽光発電定格出力</t>
    <rPh sb="0" eb="3">
      <t>タイヨウコウ</t>
    </rPh>
    <rPh sb="3" eb="5">
      <t>ハツデン</t>
    </rPh>
    <rPh sb="5" eb="7">
      <t>テイカク</t>
    </rPh>
    <rPh sb="7" eb="9">
      <t>シュツリョク</t>
    </rPh>
    <phoneticPr fontId="2"/>
  </si>
  <si>
    <t>相当【kW相当】</t>
    <rPh sb="5" eb="7">
      <t>ソウトウ</t>
    </rPh>
    <phoneticPr fontId="2"/>
  </si>
  <si>
    <t>ア.設置すべき設備容量</t>
    <rPh sb="2" eb="4">
      <t>セッチ</t>
    </rPh>
    <rPh sb="7" eb="9">
      <t>セツビ</t>
    </rPh>
    <rPh sb="9" eb="11">
      <t>ヨウリョウ</t>
    </rPh>
    <phoneticPr fontId="2"/>
  </si>
  <si>
    <t>イ.建築物等（オンサイト）に設置する設備設置容量</t>
    <rPh sb="2" eb="5">
      <t>ケンチクブツ</t>
    </rPh>
    <rPh sb="5" eb="6">
      <t>トウ</t>
    </rPh>
    <rPh sb="14" eb="16">
      <t>セッチ</t>
    </rPh>
    <rPh sb="18" eb="20">
      <t>セツビ</t>
    </rPh>
    <rPh sb="20" eb="22">
      <t>セッチ</t>
    </rPh>
    <rPh sb="22" eb="24">
      <t>ヨウリョウ</t>
    </rPh>
    <phoneticPr fontId="2"/>
  </si>
  <si>
    <t>ウ.建築物等以外（オフサイト）に設置する設備設置容量</t>
    <rPh sb="2" eb="5">
      <t>ケンチクブツ</t>
    </rPh>
    <rPh sb="5" eb="6">
      <t>トウ</t>
    </rPh>
    <rPh sb="6" eb="8">
      <t>イガイ</t>
    </rPh>
    <rPh sb="16" eb="18">
      <t>セッチ</t>
    </rPh>
    <rPh sb="20" eb="22">
      <t>セツビ</t>
    </rPh>
    <rPh sb="22" eb="24">
      <t>セッチ</t>
    </rPh>
    <rPh sb="24" eb="26">
      <t>ヨウリョウ</t>
    </rPh>
    <phoneticPr fontId="2"/>
  </si>
  <si>
    <t>エ.小売電気事業者から供給を受ける電気の再生可能エネルギー量</t>
    <rPh sb="2" eb="4">
      <t>コウリ</t>
    </rPh>
    <rPh sb="4" eb="6">
      <t>デンキ</t>
    </rPh>
    <rPh sb="6" eb="9">
      <t>ジギョウシャ</t>
    </rPh>
    <rPh sb="11" eb="13">
      <t>キョウキュウ</t>
    </rPh>
    <rPh sb="14" eb="15">
      <t>ウ</t>
    </rPh>
    <rPh sb="17" eb="19">
      <t>デンキ</t>
    </rPh>
    <rPh sb="20" eb="22">
      <t>サイセイ</t>
    </rPh>
    <rPh sb="22" eb="24">
      <t>カノウ</t>
    </rPh>
    <rPh sb="29" eb="30">
      <t>リョウ</t>
    </rPh>
    <phoneticPr fontId="2"/>
  </si>
  <si>
    <t>建築物への送電電力量(非系統分)</t>
    <rPh sb="0" eb="3">
      <t>ケンチクブツ</t>
    </rPh>
    <rPh sb="5" eb="7">
      <t>ソウデン</t>
    </rPh>
    <phoneticPr fontId="2"/>
  </si>
  <si>
    <t>建築物への送電電力量(系統分)</t>
    <phoneticPr fontId="2"/>
  </si>
  <si>
    <t>太陽光発電定格出力相当
【kW相当】</t>
    <rPh sb="0" eb="3">
      <t>タイヨウコウ</t>
    </rPh>
    <rPh sb="3" eb="5">
      <t>ハツデン</t>
    </rPh>
    <rPh sb="5" eb="7">
      <t>テイカク</t>
    </rPh>
    <rPh sb="7" eb="9">
      <t>シュツリョク</t>
    </rPh>
    <rPh sb="9" eb="11">
      <t>ソウトウ</t>
    </rPh>
    <rPh sb="15" eb="17">
      <t>ソウトウ</t>
    </rPh>
    <phoneticPr fontId="2"/>
  </si>
  <si>
    <t>系統による電力損失分を考慮したあとの電力量</t>
    <rPh sb="0" eb="2">
      <t>ケイトウ</t>
    </rPh>
    <rPh sb="5" eb="7">
      <t>デンリョク</t>
    </rPh>
    <rPh sb="7" eb="9">
      <t>ソンシツ</t>
    </rPh>
    <rPh sb="9" eb="10">
      <t>ブン</t>
    </rPh>
    <rPh sb="11" eb="13">
      <t>コウリョ</t>
    </rPh>
    <rPh sb="18" eb="20">
      <t>デンリョク</t>
    </rPh>
    <rPh sb="20" eb="21">
      <t>リョウ</t>
    </rPh>
    <phoneticPr fontId="2"/>
  </si>
  <si>
    <t>太陽光発電定格出力相当
【kW相当】</t>
    <phoneticPr fontId="2"/>
  </si>
  <si>
    <t>系統による電力損失分を考慮したあとの電力量【kWh/年】
＝建築物への送電電力量(系統分)【kWh/年】×1/1.05</t>
    <rPh sb="0" eb="2">
      <t>ケイトウ</t>
    </rPh>
    <rPh sb="5" eb="7">
      <t>デンリョク</t>
    </rPh>
    <rPh sb="7" eb="9">
      <t>ソンシツ</t>
    </rPh>
    <rPh sb="9" eb="10">
      <t>ブン</t>
    </rPh>
    <rPh sb="11" eb="13">
      <t>コウリョ</t>
    </rPh>
    <rPh sb="18" eb="20">
      <t>デンリョク</t>
    </rPh>
    <rPh sb="20" eb="21">
      <t>リョウ</t>
    </rPh>
    <rPh sb="26" eb="27">
      <t>ネン</t>
    </rPh>
    <rPh sb="30" eb="32">
      <t>ケンチク</t>
    </rPh>
    <rPh sb="32" eb="33">
      <t>ブツ</t>
    </rPh>
    <rPh sb="35" eb="37">
      <t>ソウデン</t>
    </rPh>
    <rPh sb="37" eb="39">
      <t>デンリョク</t>
    </rPh>
    <rPh sb="39" eb="40">
      <t>リョウ</t>
    </rPh>
    <rPh sb="41" eb="43">
      <t>ケイトウ</t>
    </rPh>
    <rPh sb="43" eb="44">
      <t>ブン</t>
    </rPh>
    <rPh sb="50" eb="51">
      <t>ネン</t>
    </rPh>
    <phoneticPr fontId="2"/>
  </si>
  <si>
    <t>(サ)オンサイト設置による太陽光発電定格出力相当の合計【kW相当】</t>
    <rPh sb="8" eb="10">
      <t>セッチ</t>
    </rPh>
    <rPh sb="13" eb="16">
      <t>タイヨウコウ</t>
    </rPh>
    <rPh sb="16" eb="18">
      <t>ハツデン</t>
    </rPh>
    <rPh sb="18" eb="20">
      <t>テイカク</t>
    </rPh>
    <rPh sb="20" eb="22">
      <t>シュツリョク</t>
    </rPh>
    <rPh sb="22" eb="24">
      <t>ソウトウ</t>
    </rPh>
    <rPh sb="25" eb="27">
      <t>ゴウケイ</t>
    </rPh>
    <rPh sb="30" eb="32">
      <t>ソウトウ</t>
    </rPh>
    <phoneticPr fontId="2"/>
  </si>
  <si>
    <t>(キ)オフサイト設置による太陽光発電定格出力相当の合計【kW相当】</t>
    <rPh sb="8" eb="10">
      <t>セッチ</t>
    </rPh>
    <rPh sb="13" eb="16">
      <t>タイヨウコウ</t>
    </rPh>
    <rPh sb="16" eb="18">
      <t>ハツデン</t>
    </rPh>
    <rPh sb="18" eb="20">
      <t>テイカク</t>
    </rPh>
    <rPh sb="20" eb="22">
      <t>シュツリョク</t>
    </rPh>
    <rPh sb="22" eb="24">
      <t>ソウトウ</t>
    </rPh>
    <rPh sb="25" eb="27">
      <t>ゴウケイ</t>
    </rPh>
    <rPh sb="30" eb="32">
      <t>ソウトウ</t>
    </rPh>
    <phoneticPr fontId="2"/>
  </si>
  <si>
    <t>[再掲]設置すべき設備容量（定格出力）【kW】</t>
    <rPh sb="1" eb="3">
      <t>サイケイ</t>
    </rPh>
    <rPh sb="4" eb="6">
      <t>セッチ</t>
    </rPh>
    <rPh sb="9" eb="11">
      <t>セツビ</t>
    </rPh>
    <rPh sb="11" eb="13">
      <t>ヨウリョウ</t>
    </rPh>
    <rPh sb="14" eb="16">
      <t>テイカク</t>
    </rPh>
    <rPh sb="16" eb="18">
      <t>シュツリョク</t>
    </rPh>
    <phoneticPr fontId="2"/>
  </si>
  <si>
    <t>(ア)導入するメニュー等の再エネ割合【％】</t>
    <rPh sb="3" eb="5">
      <t>ドウニュウ</t>
    </rPh>
    <rPh sb="11" eb="12">
      <t>トウ</t>
    </rPh>
    <rPh sb="13" eb="14">
      <t>サイ</t>
    </rPh>
    <rPh sb="16" eb="18">
      <t>ワリアイ</t>
    </rPh>
    <phoneticPr fontId="2"/>
  </si>
  <si>
    <t>(イ)建物年間推計電気使用量【kWh/年】</t>
    <rPh sb="3" eb="5">
      <t>タテモノ</t>
    </rPh>
    <rPh sb="5" eb="7">
      <t>ネンカン</t>
    </rPh>
    <rPh sb="7" eb="9">
      <t>スイケイ</t>
    </rPh>
    <rPh sb="9" eb="11">
      <t>デンキ</t>
    </rPh>
    <rPh sb="11" eb="14">
      <t>シヨウリョウ</t>
    </rPh>
    <rPh sb="19" eb="20">
      <t>ネン</t>
    </rPh>
    <phoneticPr fontId="2"/>
  </si>
  <si>
    <t>(ウ)小売電気の再エネ年間予定利用量【kWh/年】</t>
    <rPh sb="3" eb="5">
      <t>コウリ</t>
    </rPh>
    <rPh sb="5" eb="7">
      <t>デンキ</t>
    </rPh>
    <rPh sb="8" eb="9">
      <t>サイ</t>
    </rPh>
    <rPh sb="11" eb="13">
      <t>ネンカン</t>
    </rPh>
    <rPh sb="13" eb="15">
      <t>ヨテイ</t>
    </rPh>
    <rPh sb="15" eb="17">
      <t>リヨウ</t>
    </rPh>
    <rPh sb="17" eb="18">
      <t>リョウ</t>
    </rPh>
    <rPh sb="23" eb="24">
      <t>ネン</t>
    </rPh>
    <phoneticPr fontId="2"/>
  </si>
  <si>
    <t>(ア)×(イ)÷100</t>
    <phoneticPr fontId="2"/>
  </si>
  <si>
    <t>(エ)都内再エネ電力割合【％】</t>
    <rPh sb="3" eb="5">
      <t>トナイ</t>
    </rPh>
    <rPh sb="5" eb="6">
      <t>サイ</t>
    </rPh>
    <rPh sb="8" eb="10">
      <t>デンリョク</t>
    </rPh>
    <rPh sb="10" eb="12">
      <t>ワリアイ</t>
    </rPh>
    <phoneticPr fontId="2"/>
  </si>
  <si>
    <t>(オ)都内再エネ電力割合を除いた再エネ割合【％】</t>
    <rPh sb="3" eb="5">
      <t>トナイ</t>
    </rPh>
    <rPh sb="5" eb="6">
      <t>サイ</t>
    </rPh>
    <rPh sb="8" eb="10">
      <t>デンリョク</t>
    </rPh>
    <rPh sb="10" eb="12">
      <t>ワリアイ</t>
    </rPh>
    <rPh sb="13" eb="14">
      <t>ノゾ</t>
    </rPh>
    <rPh sb="16" eb="17">
      <t>サイ</t>
    </rPh>
    <rPh sb="19" eb="21">
      <t>ワリアイ</t>
    </rPh>
    <phoneticPr fontId="2"/>
  </si>
  <si>
    <t>(カ)履行に充当できる再エネ相当量【kWh/年】</t>
    <rPh sb="3" eb="5">
      <t>リコウ</t>
    </rPh>
    <rPh sb="6" eb="8">
      <t>ジュウトウ</t>
    </rPh>
    <rPh sb="11" eb="12">
      <t>サイ</t>
    </rPh>
    <rPh sb="14" eb="16">
      <t>ソウトウ</t>
    </rPh>
    <rPh sb="16" eb="17">
      <t>リョウ</t>
    </rPh>
    <rPh sb="17" eb="18">
      <t>ヨウリョウ</t>
    </rPh>
    <rPh sb="22" eb="23">
      <t>ネン</t>
    </rPh>
    <phoneticPr fontId="2"/>
  </si>
  <si>
    <t>(ア)ー(エ)</t>
    <phoneticPr fontId="2"/>
  </si>
  <si>
    <t>(イ)×(オ)÷100÷1.2</t>
    <phoneticPr fontId="2"/>
  </si>
  <si>
    <t>(ク)(カ)の追加性要件</t>
    <rPh sb="7" eb="9">
      <t>ツイカ</t>
    </rPh>
    <rPh sb="9" eb="10">
      <t>セイ</t>
    </rPh>
    <rPh sb="10" eb="12">
      <t>ヨウケン</t>
    </rPh>
    <phoneticPr fontId="2"/>
  </si>
  <si>
    <t>(キ)(カ)の太陽光発電定格出力相当【kW相当】</t>
    <rPh sb="7" eb="12">
      <t>タイヨウコウハツデン</t>
    </rPh>
    <rPh sb="12" eb="14">
      <t>テイカク</t>
    </rPh>
    <rPh sb="14" eb="16">
      <t>シュツリョク</t>
    </rPh>
    <rPh sb="16" eb="18">
      <t>ソウトウ</t>
    </rPh>
    <rPh sb="21" eb="23">
      <t>ソウトウ</t>
    </rPh>
    <phoneticPr fontId="2"/>
  </si>
  <si>
    <t>(イ)履行に充当できる再エネ相当量【kWh/年】</t>
    <phoneticPr fontId="2"/>
  </si>
  <si>
    <t>カ.導入量の合計太陽光発電定格出力相当【kW相当】</t>
    <rPh sb="2" eb="4">
      <t>ドウニュウ</t>
    </rPh>
    <rPh sb="4" eb="5">
      <t>リョウ</t>
    </rPh>
    <rPh sb="6" eb="8">
      <t>ゴウケイ</t>
    </rPh>
    <rPh sb="8" eb="11">
      <t>タイヨウコウ</t>
    </rPh>
    <rPh sb="11" eb="13">
      <t>ハツデン</t>
    </rPh>
    <rPh sb="13" eb="15">
      <t>テイカク</t>
    </rPh>
    <rPh sb="15" eb="17">
      <t>シュツリョク</t>
    </rPh>
    <rPh sb="17" eb="19">
      <t>ソウトウ</t>
    </rPh>
    <rPh sb="22" eb="24">
      <t>ソウトウ</t>
    </rPh>
    <phoneticPr fontId="2"/>
  </si>
  <si>
    <t>(ア)÷1.2</t>
    <phoneticPr fontId="2"/>
  </si>
  <si>
    <t>(ウ)(イ)の太陽光発電定格出力相当【kW相当】</t>
    <rPh sb="7" eb="12">
      <t>タイヨウコウハツデン</t>
    </rPh>
    <rPh sb="21" eb="23">
      <t>ソウトウ</t>
    </rPh>
    <phoneticPr fontId="2"/>
  </si>
  <si>
    <t>(エ)(イ)の追加性要件</t>
    <rPh sb="7" eb="9">
      <t>ツイカ</t>
    </rPh>
    <rPh sb="9" eb="10">
      <t>セイ</t>
    </rPh>
    <rPh sb="10" eb="12">
      <t>ヨウケン</t>
    </rPh>
    <phoneticPr fontId="2"/>
  </si>
  <si>
    <t>▼「新しい都市づくりのための都市開発諸制度活用方針」</t>
    <rPh sb="2" eb="3">
      <t>アタラ</t>
    </rPh>
    <rPh sb="5" eb="7">
      <t>トシ</t>
    </rPh>
    <rPh sb="14" eb="16">
      <t>トシ</t>
    </rPh>
    <rPh sb="16" eb="18">
      <t>カイハツ</t>
    </rPh>
    <rPh sb="18" eb="21">
      <t>ショセイド</t>
    </rPh>
    <rPh sb="21" eb="23">
      <t>カツヨウ</t>
    </rPh>
    <rPh sb="23" eb="25">
      <t>ホウシン</t>
    </rPh>
    <phoneticPr fontId="2"/>
  </si>
  <si>
    <t>小数点以下切捨</t>
    <rPh sb="0" eb="3">
      <t>ショウスウテン</t>
    </rPh>
    <rPh sb="3" eb="5">
      <t>イカ</t>
    </rPh>
    <rPh sb="5" eb="6">
      <t>キ</t>
    </rPh>
    <rPh sb="6" eb="7">
      <t>ス</t>
    </rPh>
    <phoneticPr fontId="2"/>
  </si>
  <si>
    <t>小数点第3位以下切捨</t>
    <rPh sb="0" eb="3">
      <t>ショウスウテン</t>
    </rPh>
    <rPh sb="3" eb="4">
      <t>ダイ</t>
    </rPh>
    <rPh sb="5" eb="6">
      <t>イ</t>
    </rPh>
    <rPh sb="6" eb="8">
      <t>イカ</t>
    </rPh>
    <rPh sb="8" eb="9">
      <t>キ</t>
    </rPh>
    <rPh sb="9" eb="10">
      <t>ス</t>
    </rPh>
    <phoneticPr fontId="2"/>
  </si>
  <si>
    <t>都市開発諸制度　地球温暖化対策に関するチェックシート（2025年度版）</t>
    <rPh sb="0" eb="2">
      <t>トシ</t>
    </rPh>
    <rPh sb="2" eb="4">
      <t>カイハツ</t>
    </rPh>
    <rPh sb="4" eb="7">
      <t>ショセイド</t>
    </rPh>
    <rPh sb="8" eb="10">
      <t>チキュウ</t>
    </rPh>
    <rPh sb="10" eb="13">
      <t>オンダンカ</t>
    </rPh>
    <rPh sb="13" eb="15">
      <t>タイサク</t>
    </rPh>
    <rPh sb="16" eb="17">
      <t>カン</t>
    </rPh>
    <rPh sb="31" eb="33">
      <t>ネンド</t>
    </rPh>
    <rPh sb="33" eb="34">
      <t>バン</t>
    </rPh>
    <phoneticPr fontId="3"/>
  </si>
  <si>
    <r>
      <t xml:space="preserve">開発事業の名称
</t>
    </r>
    <r>
      <rPr>
        <sz val="8"/>
        <rFont val="Yu Gothic"/>
        <family val="3"/>
        <charset val="128"/>
        <scheme val="minor"/>
      </rPr>
      <t>（地区名称又は計画名称）</t>
    </r>
    <rPh sb="0" eb="2">
      <t>カイハツ</t>
    </rPh>
    <rPh sb="2" eb="4">
      <t>ジギョウ</t>
    </rPh>
    <rPh sb="5" eb="7">
      <t>メイショウ</t>
    </rPh>
    <rPh sb="9" eb="11">
      <t>チク</t>
    </rPh>
    <rPh sb="11" eb="13">
      <t>メイショウ</t>
    </rPh>
    <rPh sb="13" eb="14">
      <t>マタ</t>
    </rPh>
    <rPh sb="15" eb="17">
      <t>ケイカク</t>
    </rPh>
    <rPh sb="17" eb="19">
      <t>メイショウ</t>
    </rPh>
    <phoneticPr fontId="3"/>
  </si>
  <si>
    <t>基本方針への適合を
確認する用途の床面積</t>
    <rPh sb="0" eb="2">
      <t>キホン</t>
    </rPh>
    <rPh sb="2" eb="4">
      <t>ホウシン</t>
    </rPh>
    <rPh sb="6" eb="8">
      <t>テキゴウ</t>
    </rPh>
    <rPh sb="10" eb="12">
      <t>カクニン</t>
    </rPh>
    <rPh sb="14" eb="16">
      <t>ヨウト</t>
    </rPh>
    <rPh sb="17" eb="20">
      <t>ユカメンセキ</t>
    </rPh>
    <phoneticPr fontId="3"/>
  </si>
  <si>
    <t>このチェックシートとともに、建築物の環境性能等がわかる図書を添付して提出してください。</t>
    <rPh sb="22" eb="23">
      <t>トウ</t>
    </rPh>
    <rPh sb="34" eb="36">
      <t>テイシュツ</t>
    </rPh>
    <phoneticPr fontId="2"/>
  </si>
  <si>
    <t>(ケ)÷(イ)×100　小数点以下切捨</t>
    <rPh sb="12" eb="15">
      <t>ショウスウテン</t>
    </rPh>
    <rPh sb="15" eb="17">
      <t>イカ</t>
    </rPh>
    <rPh sb="17" eb="18">
      <t>キ</t>
    </rPh>
    <rPh sb="18" eb="19">
      <t>ス</t>
    </rPh>
    <phoneticPr fontId="2"/>
  </si>
  <si>
    <t>（備考）建築物の環境性能に関する事項として特に配慮すべき事項など</t>
    <rPh sb="1" eb="3">
      <t>ビコウ</t>
    </rPh>
    <rPh sb="4" eb="7">
      <t>ケンチクブツ</t>
    </rPh>
    <rPh sb="8" eb="10">
      <t>カンキョウ</t>
    </rPh>
    <rPh sb="10" eb="12">
      <t>セイノウ</t>
    </rPh>
    <rPh sb="13" eb="14">
      <t>カン</t>
    </rPh>
    <rPh sb="16" eb="18">
      <t>ジコウ</t>
    </rPh>
    <rPh sb="21" eb="22">
      <t>トク</t>
    </rPh>
    <rPh sb="23" eb="25">
      <t>ハイリョ</t>
    </rPh>
    <rPh sb="28" eb="30">
      <t>ジコウ</t>
    </rPh>
    <phoneticPr fontId="2"/>
  </si>
  <si>
    <t>(カ)外壁熱貫流率【W/(㎡・K)】</t>
    <rPh sb="3" eb="5">
      <t>ガイヘキ</t>
    </rPh>
    <rPh sb="5" eb="6">
      <t>ネツ</t>
    </rPh>
    <rPh sb="6" eb="8">
      <t>カンリュウ</t>
    </rPh>
    <rPh sb="8" eb="9">
      <t>リツ</t>
    </rPh>
    <phoneticPr fontId="2"/>
  </si>
  <si>
    <t>(キ)屋根熱貫流率【W/(㎡・K)】</t>
    <rPh sb="5" eb="6">
      <t>ネツ</t>
    </rPh>
    <rPh sb="6" eb="8">
      <t>カンリュウ</t>
    </rPh>
    <rPh sb="8" eb="9">
      <t>リツ</t>
    </rPh>
    <phoneticPr fontId="2"/>
  </si>
  <si>
    <t>(ク)ガラス熱貫流率【W/(㎡・K)】</t>
    <rPh sb="6" eb="7">
      <t>ネツ</t>
    </rPh>
    <rPh sb="7" eb="9">
      <t>カンリュウ</t>
    </rPh>
    <rPh sb="9" eb="10">
      <t>リツ</t>
    </rPh>
    <phoneticPr fontId="2"/>
  </si>
  <si>
    <t>(イ)建築面積に５％を乗じた面積（設置基準面積）【㎡】</t>
    <rPh sb="3" eb="5">
      <t>ケンチク</t>
    </rPh>
    <rPh sb="5" eb="7">
      <t>メンセキ</t>
    </rPh>
    <rPh sb="11" eb="12">
      <t>ジョウ</t>
    </rPh>
    <rPh sb="14" eb="16">
      <t>メンセキ</t>
    </rPh>
    <rPh sb="17" eb="19">
      <t>セッチ</t>
    </rPh>
    <rPh sb="19" eb="21">
      <t>キジュン</t>
    </rPh>
    <rPh sb="21" eb="23">
      <t>メンセキ</t>
    </rPh>
    <phoneticPr fontId="2"/>
  </si>
  <si>
    <t>(ケ)(ク)×0.15kW/㎡（設置基準容量）【kW】</t>
    <rPh sb="16" eb="18">
      <t>セッチ</t>
    </rPh>
    <rPh sb="18" eb="20">
      <t>キジュン</t>
    </rPh>
    <rPh sb="20" eb="22">
      <t>ヨウリョウ</t>
    </rPh>
    <phoneticPr fontId="2"/>
  </si>
  <si>
    <t>(ア)建築物において使用する環境価値の量
　  （小売り電気事業者からの調達を除く）【kWh/年】</t>
    <rPh sb="3" eb="6">
      <t>ケンチクブツ</t>
    </rPh>
    <rPh sb="10" eb="12">
      <t>シヨウ</t>
    </rPh>
    <rPh sb="14" eb="16">
      <t>カンキョウ</t>
    </rPh>
    <rPh sb="16" eb="18">
      <t>カチ</t>
    </rPh>
    <rPh sb="19" eb="20">
      <t>リョウ</t>
    </rPh>
    <rPh sb="25" eb="27">
      <t>コウ</t>
    </rPh>
    <rPh sb="28" eb="30">
      <t>デンキ</t>
    </rPh>
    <rPh sb="30" eb="33">
      <t>ジギョウシャ</t>
    </rPh>
    <rPh sb="36" eb="38">
      <t>チョウタツ</t>
    </rPh>
    <rPh sb="39" eb="40">
      <t>ノゾ</t>
    </rPh>
    <phoneticPr fontId="2"/>
  </si>
  <si>
    <t>(ア)～(コ)の設備設置容量・太陽光発電定格出力相当の合計</t>
    <rPh sb="8" eb="10">
      <t>セツビ</t>
    </rPh>
    <rPh sb="10" eb="12">
      <t>セッチ</t>
    </rPh>
    <rPh sb="12" eb="14">
      <t>ヨウリョウ</t>
    </rPh>
    <rPh sb="15" eb="18">
      <t>タイヨウコウ</t>
    </rPh>
    <rPh sb="18" eb="20">
      <t>ハツデン</t>
    </rPh>
    <rPh sb="20" eb="22">
      <t>テイカク</t>
    </rPh>
    <rPh sb="22" eb="24">
      <t>シュツリョク</t>
    </rPh>
    <rPh sb="24" eb="26">
      <t>ソウトウ</t>
    </rPh>
    <rPh sb="27" eb="29">
      <t>ゴウケイ</t>
    </rPh>
    <phoneticPr fontId="2"/>
  </si>
  <si>
    <r>
      <t>(ア)～(カ)の太陽光発電定格出力相当の合計　</t>
    </r>
    <r>
      <rPr>
        <sz val="6"/>
        <rFont val="Yu Gothic"/>
        <family val="3"/>
        <charset val="128"/>
        <scheme val="minor"/>
      </rPr>
      <t>※電力損失考慮したあと</t>
    </r>
    <rPh sb="24" eb="26">
      <t>デンリョク</t>
    </rPh>
    <rPh sb="26" eb="28">
      <t>ソンシツ</t>
    </rPh>
    <rPh sb="28" eb="30">
      <t>コウリョ</t>
    </rPh>
    <phoneticPr fontId="2"/>
  </si>
  <si>
    <t>イ.(サ)＋ウ.(キ)＋エ(キ)＋オ(ウ)</t>
    <phoneticPr fontId="2"/>
  </si>
  <si>
    <t>環境への配慮のための措置及びその取組状況（住宅以外の用途）その１</t>
    <rPh sb="0" eb="2">
      <t>カンキョウ</t>
    </rPh>
    <rPh sb="4" eb="6">
      <t>ハイリョ</t>
    </rPh>
    <rPh sb="10" eb="12">
      <t>ソチ</t>
    </rPh>
    <rPh sb="12" eb="13">
      <t>オヨ</t>
    </rPh>
    <rPh sb="16" eb="18">
      <t>トリクミ</t>
    </rPh>
    <rPh sb="18" eb="20">
      <t>ジョウキョウ</t>
    </rPh>
    <rPh sb="21" eb="23">
      <t>ジュウタク</t>
    </rPh>
    <rPh sb="23" eb="25">
      <t>イガイ</t>
    </rPh>
    <rPh sb="26" eb="28">
      <t>ヨウト</t>
    </rPh>
    <phoneticPr fontId="2"/>
  </si>
  <si>
    <t>(ウ)住宅用途BEI試算結果</t>
    <rPh sb="3" eb="5">
      <t>ジュウタク</t>
    </rPh>
    <rPh sb="5" eb="7">
      <t>ヨウト</t>
    </rPh>
    <rPh sb="10" eb="12">
      <t>シサン</t>
    </rPh>
    <rPh sb="12" eb="14">
      <t>ケッカ</t>
    </rPh>
    <phoneticPr fontId="2"/>
  </si>
  <si>
    <t>(エ)住宅用途BEI目標値</t>
    <rPh sb="3" eb="5">
      <t>ジュウタク</t>
    </rPh>
    <rPh sb="5" eb="7">
      <t>ヨウト</t>
    </rPh>
    <phoneticPr fontId="2"/>
  </si>
  <si>
    <t>(イ)住宅用途BEIの目標検証に係る試算の考え方
　　（計算範囲や省略・概算した箇所等）</t>
    <phoneticPr fontId="2"/>
  </si>
  <si>
    <t>(オ)(イ)の継続性要件</t>
    <rPh sb="7" eb="9">
      <t>ケイゾク</t>
    </rPh>
    <rPh sb="9" eb="10">
      <t>セイ</t>
    </rPh>
    <rPh sb="10" eb="12">
      <t>ヨウケン</t>
    </rPh>
    <phoneticPr fontId="2"/>
  </si>
  <si>
    <t>(ケ)(カ)の継続性要件</t>
    <rPh sb="7" eb="9">
      <t>ケイゾク</t>
    </rPh>
    <rPh sb="9" eb="10">
      <t>セイ</t>
    </rPh>
    <rPh sb="10" eb="12">
      <t>ヨウケン</t>
    </rPh>
    <phoneticPr fontId="2"/>
  </si>
  <si>
    <r>
      <t>(ウ)外皮平均熱貫流率U</t>
    </r>
    <r>
      <rPr>
        <vertAlign val="subscript"/>
        <sz val="8.5"/>
        <rFont val="Yu Gothic"/>
        <family val="3"/>
        <charset val="128"/>
        <scheme val="minor"/>
      </rPr>
      <t>A</t>
    </r>
    <r>
      <rPr>
        <sz val="8.5"/>
        <rFont val="Yu Gothic"/>
        <family val="3"/>
        <charset val="128"/>
        <scheme val="minor"/>
      </rPr>
      <t>【W/(㎡・K)】の試算結果</t>
    </r>
    <rPh sb="3" eb="5">
      <t>ガイヒ</t>
    </rPh>
    <rPh sb="5" eb="7">
      <t>ヘイキン</t>
    </rPh>
    <rPh sb="7" eb="8">
      <t>ネツ</t>
    </rPh>
    <rPh sb="8" eb="10">
      <t>カンリュウ</t>
    </rPh>
    <rPh sb="10" eb="11">
      <t>リツ</t>
    </rPh>
    <rPh sb="23" eb="25">
      <t>シサン</t>
    </rPh>
    <rPh sb="25" eb="27">
      <t>ケッカ</t>
    </rPh>
    <phoneticPr fontId="2"/>
  </si>
  <si>
    <r>
      <t>(イ)外皮平均熱貫流率U</t>
    </r>
    <r>
      <rPr>
        <vertAlign val="subscript"/>
        <sz val="9"/>
        <rFont val="Yu Gothic"/>
        <family val="3"/>
        <charset val="128"/>
        <scheme val="minor"/>
      </rPr>
      <t>A</t>
    </r>
    <r>
      <rPr>
        <sz val="9"/>
        <rFont val="Yu Gothic"/>
        <family val="3"/>
        <charset val="128"/>
        <scheme val="minor"/>
      </rPr>
      <t>【W/(㎡・K)】の
　　目標検証に係る試算の考え方
    （計算範囲や省略・概算した箇所等）</t>
    </r>
    <phoneticPr fontId="2"/>
  </si>
  <si>
    <r>
      <t>(エ)外皮平均熱貫流率U</t>
    </r>
    <r>
      <rPr>
        <vertAlign val="subscript"/>
        <sz val="8.5"/>
        <rFont val="Yu Gothic"/>
        <family val="3"/>
        <charset val="128"/>
        <scheme val="minor"/>
      </rPr>
      <t>A</t>
    </r>
    <r>
      <rPr>
        <sz val="8.5"/>
        <rFont val="Yu Gothic"/>
        <family val="3"/>
        <charset val="128"/>
        <scheme val="minor"/>
      </rPr>
      <t>【W/(㎡・K)】の目標値</t>
    </r>
    <rPh sb="3" eb="5">
      <t>ガイヒ</t>
    </rPh>
    <rPh sb="5" eb="7">
      <t>ヘイキン</t>
    </rPh>
    <rPh sb="7" eb="8">
      <t>ネツ</t>
    </rPh>
    <rPh sb="8" eb="10">
      <t>カンリュウ</t>
    </rPh>
    <rPh sb="10" eb="11">
      <t>リツ</t>
    </rPh>
    <rPh sb="23" eb="26">
      <t>モクヒョウチ</t>
    </rPh>
    <phoneticPr fontId="2"/>
  </si>
  <si>
    <t>（１）最大需要電力の把握及びディマンド制御に係る事項</t>
    <rPh sb="3" eb="5">
      <t>サイダイ</t>
    </rPh>
    <rPh sb="5" eb="7">
      <t>ジュヨウ</t>
    </rPh>
    <rPh sb="7" eb="9">
      <t>デンリョク</t>
    </rPh>
    <rPh sb="10" eb="12">
      <t>ハアク</t>
    </rPh>
    <rPh sb="12" eb="13">
      <t>オヨ</t>
    </rPh>
    <rPh sb="19" eb="21">
      <t>セイギョ</t>
    </rPh>
    <rPh sb="22" eb="23">
      <t>カカ</t>
    </rPh>
    <rPh sb="24" eb="26">
      <t>ジコウ</t>
    </rPh>
    <phoneticPr fontId="3"/>
  </si>
  <si>
    <t>（２）需給調整に係る事項</t>
    <rPh sb="3" eb="4">
      <t>キュウ</t>
    </rPh>
    <rPh sb="4" eb="6">
      <t>チョウセイ</t>
    </rPh>
    <rPh sb="7" eb="8">
      <t>カカ</t>
    </rPh>
    <rPh sb="9" eb="11">
      <t>ジコウ</t>
    </rPh>
    <phoneticPr fontId="3"/>
  </si>
  <si>
    <t>（１）住戸の最大需要電力
の把握に係る事項</t>
    <rPh sb="3" eb="5">
      <t>ジュウコ</t>
    </rPh>
    <rPh sb="6" eb="8">
      <t>サイダイ</t>
    </rPh>
    <rPh sb="8" eb="10">
      <t>ジュヨウ</t>
    </rPh>
    <rPh sb="10" eb="12">
      <t>デンリョク</t>
    </rPh>
    <rPh sb="14" eb="16">
      <t>ハアク</t>
    </rPh>
    <rPh sb="17" eb="18">
      <t>カカ</t>
    </rPh>
    <rPh sb="19" eb="21">
      <t>ジコウ</t>
    </rPh>
    <phoneticPr fontId="3"/>
  </si>
  <si>
    <t>（２）住戸のディマンド制御
及び需給調整に係る事項</t>
    <rPh sb="3" eb="5">
      <t>ジュウコ</t>
    </rPh>
    <rPh sb="11" eb="13">
      <t>セイギョ</t>
    </rPh>
    <rPh sb="14" eb="15">
      <t>オヨ</t>
    </rPh>
    <rPh sb="16" eb="18">
      <t>ジュキュウ</t>
    </rPh>
    <rPh sb="18" eb="20">
      <t>チョウセイ</t>
    </rPh>
    <rPh sb="21" eb="22">
      <t>カカ</t>
    </rPh>
    <rPh sb="23" eb="25">
      <t>ジコウ</t>
    </rPh>
    <phoneticPr fontId="3"/>
  </si>
  <si>
    <t>（３）ＤＲ制御及び遠隔監視
・制御に係る事項</t>
    <rPh sb="5" eb="7">
      <t>セイギョ</t>
    </rPh>
    <rPh sb="7" eb="8">
      <t>オヨ</t>
    </rPh>
    <rPh sb="9" eb="11">
      <t>エンカク</t>
    </rPh>
    <rPh sb="11" eb="13">
      <t>カンシ</t>
    </rPh>
    <rPh sb="15" eb="17">
      <t>セイギョ</t>
    </rPh>
    <rPh sb="18" eb="19">
      <t>カカ</t>
    </rPh>
    <rPh sb="20" eb="22">
      <t>ジコウ</t>
    </rPh>
    <phoneticPr fontId="3"/>
  </si>
  <si>
    <t>(オ)屋根熱貫流率【W/(㎡・K)】</t>
    <rPh sb="5" eb="6">
      <t>ネツ</t>
    </rPh>
    <rPh sb="6" eb="8">
      <t>カンリュウ</t>
    </rPh>
    <rPh sb="8" eb="9">
      <t>リツ</t>
    </rPh>
    <phoneticPr fontId="2"/>
  </si>
  <si>
    <t>(カ)ガラス熱貫流率【W/(㎡・K)】</t>
    <rPh sb="6" eb="7">
      <t>ネツ</t>
    </rPh>
    <rPh sb="7" eb="9">
      <t>カンリュウ</t>
    </rPh>
    <rPh sb="9" eb="10">
      <t>リツ</t>
    </rPh>
    <phoneticPr fontId="2"/>
  </si>
  <si>
    <t>(キ)ガラス日射熱取得率</t>
    <rPh sb="6" eb="8">
      <t>ニッシャ</t>
    </rPh>
    <rPh sb="8" eb="9">
      <t>ネツ</t>
    </rPh>
    <rPh sb="9" eb="12">
      <t>シュトクリツ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</si>
</sst>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00_ "/>
    <numFmt numFmtId="178" formatCode="0.00_);[Red]\(0.00\)"/>
  </numFmts>
  <fonts count="31">
    <font>
      <sz val="11"/>
      <color theme="1"/>
      <name val="Yu Gothic"/>
      <family val="2"/>
      <scheme val="minor"/>
    </font>
    <font>
      <sz val="11"/>
      <color theme="1"/>
      <name val="Yu Gothic"/>
      <family val="2"/>
      <charset val="128"/>
      <scheme val="minor"/>
    </font>
    <font>
      <sz val="6"/>
      <name val="Yu Gothic"/>
      <family val="3"/>
      <charset val="128"/>
      <scheme val="minor"/>
    </font>
    <font>
      <sz val="6"/>
      <name val="ＭＳ Ｐゴシック"/>
      <family val="3"/>
      <charset val="128"/>
    </font>
    <font>
      <sz val="9"/>
      <color rgb="FF000000"/>
      <name val="MS UI Gothic"/>
      <family val="3"/>
      <charset val="128"/>
    </font>
    <font>
      <sz val="9"/>
      <name val="Yu Gothic"/>
      <family val="2"/>
      <scheme val="minor"/>
    </font>
    <font>
      <sz val="9"/>
      <name val="Yu Gothic"/>
      <family val="3"/>
      <charset val="128"/>
      <scheme val="minor"/>
    </font>
    <font>
      <sz val="11"/>
      <color theme="1"/>
      <name val="Yu Gothic"/>
      <family val="2"/>
      <scheme val="minor"/>
    </font>
    <font>
      <sz val="11"/>
      <name val="ＭＳ Ｐゴシック"/>
      <family val="3"/>
      <charset val="128"/>
    </font>
    <font>
      <b/>
      <i/>
      <sz val="9"/>
      <name val="Yu Gothic"/>
      <family val="3"/>
      <charset val="128"/>
      <scheme val="minor"/>
    </font>
    <font>
      <b/>
      <sz val="9"/>
      <name val="Yu Gothic"/>
      <family val="3"/>
      <charset val="128"/>
      <scheme val="minor"/>
    </font>
    <font>
      <sz val="11"/>
      <name val="Yu Gothic"/>
      <family val="2"/>
      <scheme val="minor"/>
    </font>
    <font>
      <sz val="11"/>
      <name val="Yu Gothic"/>
      <family val="3"/>
      <charset val="128"/>
      <scheme val="minor"/>
    </font>
    <font>
      <sz val="9"/>
      <color rgb="FF000000"/>
      <name val="Meiryo UI"/>
      <family val="3"/>
      <charset val="128"/>
    </font>
    <font>
      <sz val="14"/>
      <name val="ＭＳ Ｐゴシック"/>
      <family val="3"/>
      <charset val="128"/>
    </font>
    <font>
      <sz val="9"/>
      <name val="ＭＳ 明朝"/>
      <family val="1"/>
      <charset val="128"/>
    </font>
    <font>
      <sz val="6"/>
      <name val="ＭＳ Ｐゴシック"/>
      <family val="2"/>
      <charset val="128"/>
    </font>
    <font>
      <b/>
      <sz val="10"/>
      <name val="Yu Gothic"/>
      <family val="3"/>
      <charset val="128"/>
      <scheme val="minor"/>
    </font>
    <font>
      <sz val="8"/>
      <name val="Yu Gothic"/>
      <family val="3"/>
      <charset val="128"/>
      <scheme val="minor"/>
    </font>
    <font>
      <b/>
      <sz val="5"/>
      <name val="Yu Gothic"/>
      <family val="3"/>
      <charset val="128"/>
      <scheme val="minor"/>
    </font>
    <font>
      <sz val="8"/>
      <name val="Yu Gothic"/>
      <family val="2"/>
      <scheme val="minor"/>
    </font>
    <font>
      <sz val="14"/>
      <name val="Yu Gothic"/>
      <family val="3"/>
      <charset val="128"/>
      <scheme val="minor"/>
    </font>
    <font>
      <b/>
      <sz val="14"/>
      <name val="Yu Gothic"/>
      <family val="3"/>
      <charset val="128"/>
      <scheme val="minor"/>
    </font>
    <font>
      <vertAlign val="subscript"/>
      <sz val="9"/>
      <name val="Yu Gothic"/>
      <family val="3"/>
      <charset val="128"/>
      <scheme val="minor"/>
    </font>
    <font>
      <b/>
      <sz val="6"/>
      <name val="Yu Gothic"/>
      <family val="3"/>
      <charset val="128"/>
      <scheme val="minor"/>
    </font>
    <font>
      <b/>
      <sz val="4"/>
      <name val="Yu Gothic"/>
      <family val="3"/>
      <charset val="128"/>
      <scheme val="minor"/>
    </font>
    <font>
      <b/>
      <sz val="3"/>
      <name val="Yu Gothic"/>
      <family val="3"/>
      <charset val="128"/>
      <scheme val="minor"/>
    </font>
    <font>
      <b/>
      <sz val="10"/>
      <name val="游ゴシック"/>
      <family val="3"/>
      <charset val="128"/>
    </font>
    <font>
      <b/>
      <sz val="8"/>
      <name val="Yu Gothic"/>
      <family val="3"/>
      <charset val="128"/>
      <scheme val="minor"/>
    </font>
    <font>
      <sz val="8.5"/>
      <name val="Yu Gothic"/>
      <family val="3"/>
      <charset val="128"/>
      <scheme val="minor"/>
    </font>
    <font>
      <vertAlign val="subscript"/>
      <sz val="8.5"/>
      <name val="Yu Gothic"/>
      <family val="3"/>
      <charset val="128"/>
      <scheme val="minor"/>
    </font>
  </fonts>
  <fills count="10">
    <fill>
      <patternFill patternType="none"/>
    </fill>
    <fill>
      <patternFill patternType="gray125"/>
    </fill>
    <fill>
      <patternFill patternType="solid">
        <fgColor rgb="FFFFFF00"/>
        <bgColor indexed="64"/>
      </patternFill>
    </fill>
    <fill>
      <patternFill patternType="solid">
        <fgColor rgb="FFFFCCCC"/>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0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top/>
      <bottom style="hair">
        <color auto="1"/>
      </bottom>
      <diagonal/>
    </border>
    <border>
      <left style="thin">
        <color auto="1"/>
      </left>
      <right style="thin">
        <color auto="1"/>
      </right>
      <top/>
      <bottom/>
      <diagonal/>
    </border>
    <border>
      <left/>
      <right style="thin">
        <color auto="1"/>
      </right>
      <top/>
      <bottom style="hair">
        <color auto="1"/>
      </bottom>
      <diagonal/>
    </border>
    <border>
      <left/>
      <right style="thin">
        <color auto="1"/>
      </right>
      <top style="thin">
        <color auto="1"/>
      </top>
      <bottom style="hair">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thin">
        <color auto="1"/>
      </right>
      <top style="hair">
        <color auto="1"/>
      </top>
      <bottom style="hair">
        <color auto="1"/>
      </bottom>
      <diagonal/>
    </border>
    <border>
      <left/>
      <right style="medium">
        <color auto="1"/>
      </right>
      <top/>
      <bottom/>
      <diagonal/>
    </border>
    <border>
      <left/>
      <right/>
      <top style="hair">
        <color auto="1"/>
      </top>
      <bottom style="thin">
        <color auto="1"/>
      </bottom>
      <diagonal/>
    </border>
    <border>
      <left style="medium">
        <color auto="1"/>
      </left>
      <right style="medium">
        <color auto="1"/>
      </right>
      <top/>
      <bottom style="medium">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style="thin">
        <color indexed="64"/>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hair">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hair">
        <color auto="1"/>
      </top>
      <bottom style="thin">
        <color auto="1"/>
      </bottom>
      <diagonal/>
    </border>
    <border>
      <left style="medium">
        <color rgb="FFFF0000"/>
      </left>
      <right style="medium">
        <color rgb="FFFF0000"/>
      </right>
      <top style="medium">
        <color rgb="FFFF0000"/>
      </top>
      <bottom style="medium">
        <color rgb="FFFF0000"/>
      </bottom>
      <diagonal/>
    </border>
    <border>
      <left/>
      <right/>
      <top style="medium">
        <color rgb="FFFF0000"/>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indexed="64"/>
      </right>
      <top style="medium">
        <color indexed="64"/>
      </top>
      <bottom/>
      <diagonal/>
    </border>
    <border>
      <left style="thin">
        <color auto="1"/>
      </left>
      <right style="thin">
        <color auto="1"/>
      </right>
      <top/>
      <bottom style="hair">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style="hair">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hair">
        <color auto="1"/>
      </left>
      <right/>
      <top style="hair">
        <color auto="1"/>
      </top>
      <bottom style="thin">
        <color auto="1"/>
      </bottom>
      <diagonal/>
    </border>
    <border>
      <left style="hair">
        <color auto="1"/>
      </left>
      <right/>
      <top/>
      <bottom style="hair">
        <color auto="1"/>
      </bottom>
      <diagonal/>
    </border>
    <border>
      <left/>
      <right style="medium">
        <color auto="1"/>
      </right>
      <top/>
      <bottom style="hair">
        <color auto="1"/>
      </bottom>
      <diagonal/>
    </border>
    <border>
      <left/>
      <right/>
      <top style="hair">
        <color auto="1"/>
      </top>
      <bottom/>
      <diagonal/>
    </border>
    <border>
      <left style="thin">
        <color auto="1"/>
      </left>
      <right style="medium">
        <color auto="1"/>
      </right>
      <top style="hair">
        <color auto="1"/>
      </top>
      <bottom style="thin">
        <color indexed="64"/>
      </bottom>
      <diagonal/>
    </border>
    <border>
      <left style="thin">
        <color auto="1"/>
      </left>
      <right style="thin">
        <color auto="1"/>
      </right>
      <top style="hair">
        <color auto="1"/>
      </top>
      <bottom style="thin">
        <color indexed="64"/>
      </bottom>
      <diagonal/>
    </border>
    <border>
      <left style="hair">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medium">
        <color auto="1"/>
      </bottom>
      <diagonal/>
    </border>
    <border>
      <left/>
      <right style="hair">
        <color auto="1"/>
      </right>
      <top/>
      <bottom style="medium">
        <color auto="1"/>
      </bottom>
      <diagonal/>
    </border>
    <border>
      <left style="hair">
        <color auto="1"/>
      </left>
      <right/>
      <top style="medium">
        <color auto="1"/>
      </top>
      <bottom style="medium">
        <color auto="1"/>
      </bottom>
      <diagonal/>
    </border>
    <border>
      <left/>
      <right style="hair">
        <color auto="1"/>
      </right>
      <top style="medium">
        <color auto="1"/>
      </top>
      <bottom/>
      <diagonal/>
    </border>
    <border>
      <left style="hair">
        <color auto="1"/>
      </left>
      <right style="hair">
        <color auto="1"/>
      </right>
      <top/>
      <bottom/>
      <diagonal/>
    </border>
    <border>
      <left style="hair">
        <color auto="1"/>
      </left>
      <right/>
      <top style="thin">
        <color auto="1"/>
      </top>
      <bottom/>
      <diagonal/>
    </border>
    <border>
      <left/>
      <right style="hair">
        <color auto="1"/>
      </right>
      <top style="thin">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diagonalUp="1">
      <left style="thin">
        <color auto="1"/>
      </left>
      <right style="thin">
        <color auto="1"/>
      </right>
      <top style="medium">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medium">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style="thin">
        <color auto="1"/>
      </left>
      <right style="thin">
        <color auto="1"/>
      </right>
      <top style="thin">
        <color indexed="64"/>
      </top>
      <bottom style="medium">
        <color auto="1"/>
      </bottom>
      <diagonal style="thin">
        <color auto="1"/>
      </diagonal>
    </border>
    <border diagonalUp="1">
      <left/>
      <right style="thin">
        <color auto="1"/>
      </right>
      <top style="thin">
        <color indexed="64"/>
      </top>
      <bottom style="medium">
        <color auto="1"/>
      </bottom>
      <diagonal style="thin">
        <color auto="1"/>
      </diagonal>
    </border>
    <border diagonalUp="1">
      <left style="thin">
        <color auto="1"/>
      </left>
      <right/>
      <top style="thin">
        <color indexed="64"/>
      </top>
      <bottom style="medium">
        <color auto="1"/>
      </bottom>
      <diagonal style="thin">
        <color auto="1"/>
      </diagonal>
    </border>
    <border>
      <left/>
      <right style="hair">
        <color auto="1"/>
      </right>
      <top style="medium">
        <color auto="1"/>
      </top>
      <bottom style="medium">
        <color auto="1"/>
      </bottom>
      <diagonal/>
    </border>
    <border>
      <left style="hair">
        <color auto="1"/>
      </left>
      <right style="hair">
        <color auto="1"/>
      </right>
      <top style="hair">
        <color auto="1"/>
      </top>
      <bottom/>
      <diagonal/>
    </border>
    <border>
      <left/>
      <right style="thin">
        <color auto="1"/>
      </right>
      <top style="hair">
        <color auto="1"/>
      </top>
      <bottom/>
      <diagonal/>
    </border>
    <border>
      <left/>
      <right style="medium">
        <color auto="1"/>
      </right>
      <top style="medium">
        <color auto="1"/>
      </top>
      <bottom style="thin">
        <color indexed="64"/>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medium">
        <color auto="1"/>
      </left>
      <right/>
      <top style="thin">
        <color auto="1"/>
      </top>
      <bottom/>
      <diagonal/>
    </border>
  </borders>
  <cellStyleXfs count="11">
    <xf numFmtId="0" fontId="0" fillId="0" borderId="0"/>
    <xf numFmtId="0" fontId="8" fillId="0" borderId="0">
      <alignment vertical="center"/>
    </xf>
    <xf numFmtId="38" fontId="8" fillId="0" borderId="0" applyFont="0" applyFill="0" applyBorder="0" applyAlignment="0" applyProtection="0">
      <alignment vertical="center"/>
    </xf>
    <xf numFmtId="6" fontId="8" fillId="0" borderId="0" applyFont="0" applyFill="0" applyBorder="0" applyAlignment="0" applyProtection="0"/>
    <xf numFmtId="0" fontId="8" fillId="0" borderId="0"/>
    <xf numFmtId="0" fontId="8" fillId="0" borderId="0"/>
    <xf numFmtId="0" fontId="8" fillId="0" borderId="0">
      <alignment vertical="center"/>
    </xf>
    <xf numFmtId="0" fontId="7" fillId="0" borderId="0"/>
    <xf numFmtId="0" fontId="1" fillId="0" borderId="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cellStyleXfs>
  <cellXfs count="574">
    <xf numFmtId="0" fontId="0" fillId="0" borderId="0" xfId="0"/>
    <xf numFmtId="0" fontId="5" fillId="0" borderId="0" xfId="0" applyFont="1"/>
    <xf numFmtId="0" fontId="6" fillId="2" borderId="8" xfId="0" applyFont="1" applyFill="1" applyBorder="1" applyAlignment="1" applyProtection="1">
      <alignment horizontal="center" vertical="center"/>
      <protection locked="0"/>
    </xf>
    <xf numFmtId="0" fontId="6" fillId="0" borderId="0" xfId="0" applyFont="1" applyAlignment="1">
      <alignment vertical="center"/>
    </xf>
    <xf numFmtId="0" fontId="11" fillId="0" borderId="0" xfId="0" applyFont="1"/>
    <xf numFmtId="0" fontId="6"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5" fillId="0" borderId="0" xfId="0" applyFont="1" applyAlignment="1" applyProtection="1">
      <alignment vertical="center"/>
      <protection locked="0"/>
    </xf>
    <xf numFmtId="0" fontId="5" fillId="0" borderId="0" xfId="0" applyFont="1" applyProtection="1">
      <protection locked="0"/>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xf>
    <xf numFmtId="0" fontId="5" fillId="0" borderId="0" xfId="0" applyFont="1" applyAlignment="1">
      <alignment horizontal="left" vertical="top"/>
    </xf>
    <xf numFmtId="0" fontId="6" fillId="0" borderId="0" xfId="0" applyFont="1" applyAlignment="1">
      <alignment horizontal="left" vertical="top"/>
    </xf>
    <xf numFmtId="0" fontId="14" fillId="0" borderId="0" xfId="0" applyFont="1" applyAlignment="1">
      <alignment horizontal="center" vertical="center"/>
    </xf>
    <xf numFmtId="0" fontId="6" fillId="0" borderId="0" xfId="0" applyFont="1"/>
    <xf numFmtId="0" fontId="10" fillId="0" borderId="0" xfId="0" applyFont="1"/>
    <xf numFmtId="0" fontId="15" fillId="0" borderId="0" xfId="0" applyFont="1" applyAlignment="1">
      <alignment vertical="center"/>
    </xf>
    <xf numFmtId="0" fontId="6" fillId="0" borderId="0" xfId="0" applyFont="1" applyAlignment="1" applyProtection="1">
      <alignment vertical="center"/>
      <protection hidden="1"/>
    </xf>
    <xf numFmtId="0" fontId="6" fillId="0" borderId="14" xfId="0" applyFont="1" applyBorder="1" applyAlignment="1">
      <alignment vertical="center"/>
    </xf>
    <xf numFmtId="0" fontId="6" fillId="0" borderId="10" xfId="0" applyFont="1" applyBorder="1" applyAlignment="1">
      <alignment horizontal="right" vertical="center"/>
    </xf>
    <xf numFmtId="0" fontId="6" fillId="0" borderId="0" xfId="0" applyFont="1" applyAlignment="1">
      <alignment horizontal="left" vertical="center"/>
    </xf>
    <xf numFmtId="0" fontId="6" fillId="0" borderId="9" xfId="0" applyFont="1" applyBorder="1" applyAlignment="1">
      <alignment horizontal="left" vertical="center"/>
    </xf>
    <xf numFmtId="177" fontId="6" fillId="0" borderId="10" xfId="0" applyNumberFormat="1" applyFont="1" applyBorder="1" applyAlignment="1">
      <alignment horizontal="right" vertical="center"/>
    </xf>
    <xf numFmtId="0" fontId="6" fillId="0" borderId="10" xfId="0" applyFont="1" applyBorder="1" applyAlignment="1">
      <alignment vertical="center"/>
    </xf>
    <xf numFmtId="49" fontId="6" fillId="0" borderId="10" xfId="0" applyNumberFormat="1" applyFont="1" applyBorder="1" applyAlignment="1">
      <alignment horizontal="lef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10" fillId="0" borderId="11" xfId="0" applyFont="1" applyBorder="1" applyAlignment="1">
      <alignment vertical="center"/>
    </xf>
    <xf numFmtId="0" fontId="6" fillId="0" borderId="0" xfId="0" applyFont="1" applyAlignment="1">
      <alignment horizontal="left" vertical="center" wrapText="1"/>
    </xf>
    <xf numFmtId="0" fontId="10" fillId="0" borderId="0" xfId="0" applyFont="1" applyAlignment="1">
      <alignment vertical="center"/>
    </xf>
    <xf numFmtId="0" fontId="5" fillId="0" borderId="5" xfId="0" applyFont="1" applyBorder="1"/>
    <xf numFmtId="0" fontId="12" fillId="0" borderId="0" xfId="0" applyFont="1"/>
    <xf numFmtId="0" fontId="6" fillId="0" borderId="5" xfId="0" applyFont="1" applyBorder="1" applyAlignment="1">
      <alignment vertical="center"/>
    </xf>
    <xf numFmtId="0" fontId="6" fillId="0" borderId="0" xfId="0" applyFont="1" applyAlignment="1">
      <alignment horizontal="center"/>
    </xf>
    <xf numFmtId="0" fontId="6" fillId="0" borderId="0" xfId="0" applyFont="1" applyAlignment="1" applyProtection="1">
      <alignment horizontal="center" vertical="center"/>
      <protection locked="0"/>
    </xf>
    <xf numFmtId="40" fontId="5" fillId="0" borderId="0" xfId="10" applyNumberFormat="1" applyFont="1" applyFill="1" applyBorder="1" applyAlignment="1" applyProtection="1">
      <alignment vertical="center"/>
    </xf>
    <xf numFmtId="40" fontId="5" fillId="0" borderId="10" xfId="10" applyNumberFormat="1" applyFont="1" applyFill="1" applyBorder="1" applyAlignment="1" applyProtection="1"/>
    <xf numFmtId="40" fontId="5" fillId="0" borderId="0" xfId="10" applyNumberFormat="1" applyFont="1" applyFill="1" applyAlignment="1" applyProtection="1"/>
    <xf numFmtId="40" fontId="5" fillId="0" borderId="0" xfId="10" applyNumberFormat="1" applyFont="1" applyFill="1" applyAlignment="1" applyProtection="1">
      <protection locked="0"/>
    </xf>
    <xf numFmtId="0" fontId="6" fillId="2" borderId="8"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5" fillId="0" borderId="0" xfId="0" applyFont="1" applyAlignment="1" applyProtection="1">
      <alignment horizontal="right"/>
      <protection locked="0"/>
    </xf>
    <xf numFmtId="176" fontId="6" fillId="2" borderId="6" xfId="0" applyNumberFormat="1" applyFont="1" applyFill="1" applyBorder="1" applyAlignment="1" applyProtection="1">
      <alignment horizontal="right" vertical="center"/>
      <protection locked="0"/>
    </xf>
    <xf numFmtId="176" fontId="6" fillId="2" borderId="14" xfId="0" applyNumberFormat="1" applyFont="1" applyFill="1" applyBorder="1" applyAlignment="1" applyProtection="1">
      <alignment horizontal="right" vertical="center"/>
      <protection locked="0"/>
    </xf>
    <xf numFmtId="0" fontId="6" fillId="0" borderId="1" xfId="0" applyFont="1" applyBorder="1" applyAlignment="1">
      <alignment horizontal="center" vertical="center"/>
    </xf>
    <xf numFmtId="0" fontId="6" fillId="0" borderId="3" xfId="0" applyFont="1" applyBorder="1" applyAlignment="1">
      <alignment vertical="center"/>
    </xf>
    <xf numFmtId="176" fontId="6" fillId="2" borderId="14" xfId="0" applyNumberFormat="1" applyFont="1" applyFill="1" applyBorder="1" applyAlignment="1" applyProtection="1">
      <alignment vertical="center"/>
      <protection locked="0"/>
    </xf>
    <xf numFmtId="176" fontId="6" fillId="0" borderId="14" xfId="0" applyNumberFormat="1" applyFont="1" applyBorder="1" applyAlignment="1" applyProtection="1">
      <alignment horizontal="left" vertical="center"/>
      <protection locked="0"/>
    </xf>
    <xf numFmtId="176" fontId="6" fillId="0" borderId="7" xfId="0" applyNumberFormat="1" applyFont="1" applyBorder="1" applyAlignment="1">
      <alignment horizontal="left" vertical="center"/>
    </xf>
    <xf numFmtId="0" fontId="6" fillId="0" borderId="9" xfId="0" applyFont="1" applyBorder="1" applyAlignment="1">
      <alignment horizontal="center" vertical="center"/>
    </xf>
    <xf numFmtId="176" fontId="6" fillId="0" borderId="10" xfId="0" applyNumberFormat="1" applyFont="1" applyBorder="1" applyAlignment="1" applyProtection="1">
      <alignment vertical="center"/>
      <protection locked="0"/>
    </xf>
    <xf numFmtId="176" fontId="6" fillId="0" borderId="11" xfId="0" applyNumberFormat="1" applyFont="1" applyBorder="1" applyAlignment="1" applyProtection="1">
      <alignment vertical="center"/>
      <protection locked="0"/>
    </xf>
    <xf numFmtId="0" fontId="6" fillId="0" borderId="0" xfId="0" applyFont="1" applyProtection="1">
      <protection hidden="1"/>
    </xf>
    <xf numFmtId="0" fontId="5" fillId="0" borderId="47" xfId="0" applyFont="1" applyBorder="1"/>
    <xf numFmtId="0" fontId="5" fillId="4" borderId="0" xfId="0" applyFont="1" applyFill="1"/>
    <xf numFmtId="0" fontId="10" fillId="4" borderId="0" xfId="0" applyFont="1" applyFill="1"/>
    <xf numFmtId="0" fontId="5" fillId="4" borderId="0" xfId="0" applyFont="1" applyFill="1" applyAlignment="1">
      <alignment horizontal="left" vertical="center"/>
    </xf>
    <xf numFmtId="0" fontId="5" fillId="0" borderId="47" xfId="0" applyFont="1" applyBorder="1" applyAlignment="1">
      <alignment horizontal="right"/>
    </xf>
    <xf numFmtId="0" fontId="5" fillId="0" borderId="48" xfId="0" applyFont="1" applyBorder="1"/>
    <xf numFmtId="0" fontId="10" fillId="0" borderId="48" xfId="0" applyFont="1" applyBorder="1"/>
    <xf numFmtId="0" fontId="5" fillId="0" borderId="49" xfId="0" applyFont="1" applyBorder="1"/>
    <xf numFmtId="0" fontId="5" fillId="0" borderId="0" xfId="0" applyFont="1" applyAlignment="1">
      <alignment horizontal="left" vertical="center"/>
    </xf>
    <xf numFmtId="0" fontId="5" fillId="0" borderId="0" xfId="0" applyFont="1" applyAlignment="1">
      <alignment horizontal="right"/>
    </xf>
    <xf numFmtId="0" fontId="5" fillId="0" borderId="34" xfId="0" applyFont="1" applyBorder="1" applyAlignment="1">
      <alignment horizontal="left" vertical="center"/>
    </xf>
    <xf numFmtId="0" fontId="5" fillId="0" borderId="13" xfId="0" applyFont="1" applyBorder="1"/>
    <xf numFmtId="0" fontId="5" fillId="0" borderId="34" xfId="0" applyFont="1" applyBorder="1"/>
    <xf numFmtId="0" fontId="5" fillId="0" borderId="18" xfId="0" applyFont="1" applyBorder="1"/>
    <xf numFmtId="0" fontId="6" fillId="0" borderId="34" xfId="0" applyFont="1" applyBorder="1"/>
    <xf numFmtId="0" fontId="5" fillId="3" borderId="0" xfId="0" applyFont="1" applyFill="1" applyAlignment="1">
      <alignment horizontal="left" vertical="center"/>
    </xf>
    <xf numFmtId="2" fontId="10" fillId="3" borderId="0" xfId="0" applyNumberFormat="1" applyFont="1" applyFill="1"/>
    <xf numFmtId="0" fontId="5" fillId="3" borderId="0" xfId="0" applyFont="1" applyFill="1" applyAlignment="1">
      <alignment horizontal="left"/>
    </xf>
    <xf numFmtId="0" fontId="6" fillId="0" borderId="30" xfId="0" applyFont="1" applyBorder="1"/>
    <xf numFmtId="0" fontId="5" fillId="0" borderId="26" xfId="0" applyFont="1" applyBorder="1"/>
    <xf numFmtId="0" fontId="5" fillId="0" borderId="30" xfId="0" applyFont="1" applyBorder="1"/>
    <xf numFmtId="0" fontId="5" fillId="0" borderId="2" xfId="0" applyFont="1" applyBorder="1"/>
    <xf numFmtId="0" fontId="5" fillId="0" borderId="3" xfId="0" applyFont="1" applyBorder="1"/>
    <xf numFmtId="0" fontId="5" fillId="3" borderId="0" xfId="0" applyFont="1" applyFill="1" applyAlignment="1">
      <alignment vertical="center"/>
    </xf>
    <xf numFmtId="0" fontId="5" fillId="0" borderId="0" xfId="0" quotePrefix="1" applyFont="1" applyAlignment="1">
      <alignment horizontal="left" vertical="center"/>
    </xf>
    <xf numFmtId="0" fontId="5" fillId="0" borderId="1" xfId="0" applyFont="1" applyBorder="1" applyAlignment="1">
      <alignment horizontal="right"/>
    </xf>
    <xf numFmtId="0" fontId="5" fillId="0" borderId="0" xfId="0" applyFont="1" applyAlignment="1">
      <alignment horizontal="left"/>
    </xf>
    <xf numFmtId="0" fontId="5" fillId="0" borderId="6" xfId="0" applyFont="1" applyBorder="1"/>
    <xf numFmtId="0" fontId="5" fillId="0" borderId="7" xfId="0" applyFont="1" applyBorder="1"/>
    <xf numFmtId="0" fontId="10" fillId="0" borderId="1" xfId="0" applyFont="1" applyBorder="1"/>
    <xf numFmtId="0" fontId="5" fillId="0" borderId="4" xfId="0" applyFont="1" applyBorder="1"/>
    <xf numFmtId="0" fontId="5" fillId="0" borderId="33" xfId="0" applyFont="1" applyBorder="1" applyAlignment="1">
      <alignment horizontal="center"/>
    </xf>
    <xf numFmtId="0" fontId="6" fillId="0" borderId="28" xfId="0" applyFont="1" applyBorder="1" applyAlignment="1">
      <alignment horizontal="left" vertical="center"/>
    </xf>
    <xf numFmtId="0" fontId="5" fillId="0" borderId="28" xfId="0" applyFont="1" applyBorder="1" applyAlignment="1">
      <alignment horizontal="left"/>
    </xf>
    <xf numFmtId="0" fontId="5" fillId="0" borderId="51" xfId="0" applyFont="1" applyBorder="1" applyAlignment="1">
      <alignment horizontal="center"/>
    </xf>
    <xf numFmtId="0" fontId="6" fillId="0" borderId="52" xfId="0" applyFont="1" applyBorder="1" applyAlignment="1">
      <alignment horizontal="left" vertical="center"/>
    </xf>
    <xf numFmtId="0" fontId="5" fillId="0" borderId="35" xfId="0" applyFont="1" applyBorder="1"/>
    <xf numFmtId="0" fontId="6" fillId="0" borderId="37" xfId="0" applyFont="1" applyBorder="1" applyAlignment="1">
      <alignment horizontal="left" vertical="center"/>
    </xf>
    <xf numFmtId="0" fontId="10" fillId="0" borderId="0" xfId="0" applyFont="1" applyAlignment="1">
      <alignment horizontal="left"/>
    </xf>
    <xf numFmtId="0" fontId="11" fillId="0" borderId="0" xfId="0" applyFont="1" applyAlignment="1">
      <alignment vertical="center"/>
    </xf>
    <xf numFmtId="0" fontId="21" fillId="0" borderId="0" xfId="0" applyFont="1" applyAlignment="1">
      <alignment horizontal="center" vertical="center"/>
    </xf>
    <xf numFmtId="177" fontId="6" fillId="0" borderId="0" xfId="0" applyNumberFormat="1" applyFont="1" applyAlignment="1" applyProtection="1">
      <alignment horizontal="right" vertical="center"/>
      <protection locked="0"/>
    </xf>
    <xf numFmtId="49" fontId="6" fillId="0" borderId="0" xfId="0" applyNumberFormat="1" applyFont="1" applyAlignment="1" applyProtection="1">
      <alignment horizontal="left" vertical="center"/>
      <protection locked="0"/>
    </xf>
    <xf numFmtId="0" fontId="6" fillId="0" borderId="0" xfId="0" applyFont="1" applyAlignment="1">
      <alignment horizontal="distributed" vertical="center"/>
    </xf>
    <xf numFmtId="177" fontId="6" fillId="0" borderId="0" xfId="0" applyNumberFormat="1" applyFont="1" applyAlignment="1">
      <alignment horizontal="right" vertical="center"/>
    </xf>
    <xf numFmtId="49" fontId="6" fillId="0" borderId="0" xfId="0" applyNumberFormat="1" applyFont="1" applyAlignment="1">
      <alignment horizontal="left" vertical="center"/>
    </xf>
    <xf numFmtId="0" fontId="6" fillId="0" borderId="0" xfId="0" applyFont="1" applyProtection="1">
      <protection locked="0"/>
    </xf>
    <xf numFmtId="0" fontId="6" fillId="2" borderId="0" xfId="0" applyFont="1" applyFill="1" applyAlignment="1">
      <alignment horizontal="center" vertical="center"/>
    </xf>
    <xf numFmtId="38" fontId="2" fillId="2" borderId="8" xfId="10" applyFont="1" applyFill="1" applyBorder="1" applyAlignment="1" applyProtection="1">
      <alignment horizontal="center" vertical="center" wrapText="1"/>
      <protection locked="0"/>
    </xf>
    <xf numFmtId="0" fontId="6" fillId="2" borderId="14" xfId="0" applyFont="1" applyFill="1" applyBorder="1" applyAlignment="1" applyProtection="1">
      <alignment vertical="center"/>
      <protection locked="0"/>
    </xf>
    <xf numFmtId="0" fontId="6" fillId="2" borderId="6" xfId="0" applyFont="1" applyFill="1" applyBorder="1" applyAlignment="1" applyProtection="1">
      <alignment vertical="center"/>
      <protection locked="0"/>
    </xf>
    <xf numFmtId="0" fontId="17" fillId="0" borderId="0" xfId="0" applyFont="1" applyAlignment="1">
      <alignment vertical="center"/>
    </xf>
    <xf numFmtId="0" fontId="10" fillId="8" borderId="9" xfId="0" applyFont="1" applyFill="1" applyBorder="1" applyAlignment="1">
      <alignment vertical="center"/>
    </xf>
    <xf numFmtId="0" fontId="10" fillId="8" borderId="12" xfId="0" applyFont="1" applyFill="1" applyBorder="1" applyAlignment="1">
      <alignment vertical="center"/>
    </xf>
    <xf numFmtId="0" fontId="6" fillId="0" borderId="9" xfId="0" applyFont="1" applyBorder="1" applyAlignment="1">
      <alignment vertical="center"/>
    </xf>
    <xf numFmtId="0" fontId="6" fillId="0" borderId="21" xfId="0" applyFont="1" applyBorder="1" applyAlignment="1">
      <alignment vertical="center"/>
    </xf>
    <xf numFmtId="0" fontId="6" fillId="0" borderId="14" xfId="0" applyFont="1" applyBorder="1" applyAlignment="1">
      <alignment horizontal="center"/>
    </xf>
    <xf numFmtId="0" fontId="6" fillId="0" borderId="7" xfId="0" applyFont="1" applyBorder="1" applyAlignment="1">
      <alignment horizontal="center"/>
    </xf>
    <xf numFmtId="0" fontId="6" fillId="0" borderId="2" xfId="0" applyFont="1" applyBorder="1" applyAlignment="1">
      <alignment vertical="center" wrapText="1"/>
    </xf>
    <xf numFmtId="0" fontId="6" fillId="0" borderId="5" xfId="0" applyFont="1" applyBorder="1" applyAlignment="1">
      <alignment horizontal="center"/>
    </xf>
    <xf numFmtId="0" fontId="29" fillId="0" borderId="2" xfId="0" applyFont="1" applyBorder="1" applyAlignment="1">
      <alignment vertical="center"/>
    </xf>
    <xf numFmtId="2" fontId="10" fillId="0" borderId="0" xfId="0" applyNumberFormat="1" applyFont="1" applyAlignment="1">
      <alignment horizontal="center" vertical="center"/>
    </xf>
    <xf numFmtId="0" fontId="6" fillId="0" borderId="33" xfId="0" applyFont="1" applyBorder="1" applyAlignment="1">
      <alignment vertical="center"/>
    </xf>
    <xf numFmtId="0" fontId="6" fillId="0" borderId="0" xfId="0" applyFont="1" applyAlignment="1">
      <alignment vertical="center" shrinkToFit="1"/>
    </xf>
    <xf numFmtId="2" fontId="6" fillId="0" borderId="0" xfId="0" applyNumberFormat="1" applyFont="1" applyAlignment="1">
      <alignment vertical="center"/>
    </xf>
    <xf numFmtId="0" fontId="6" fillId="0" borderId="0" xfId="0" applyFont="1" applyAlignment="1">
      <alignment shrinkToFit="1"/>
    </xf>
    <xf numFmtId="0" fontId="6" fillId="0" borderId="5" xfId="0" applyFont="1" applyBorder="1"/>
    <xf numFmtId="0" fontId="6" fillId="0" borderId="2" xfId="0" applyFont="1" applyBorder="1" applyAlignment="1">
      <alignment vertical="center"/>
    </xf>
    <xf numFmtId="0" fontId="6" fillId="0" borderId="32" xfId="0" applyFont="1" applyBorder="1" applyAlignment="1">
      <alignment vertical="center"/>
    </xf>
    <xf numFmtId="0" fontId="6" fillId="0" borderId="14" xfId="0" applyFont="1" applyBorder="1" applyAlignment="1">
      <alignment horizontal="center" vertical="center"/>
    </xf>
    <xf numFmtId="0" fontId="6" fillId="0" borderId="14" xfId="0" applyFont="1" applyBorder="1" applyAlignment="1">
      <alignment vertical="center" shrinkToFit="1"/>
    </xf>
    <xf numFmtId="2" fontId="6" fillId="0" borderId="14" xfId="0" applyNumberFormat="1" applyFont="1" applyBorder="1" applyAlignment="1">
      <alignment vertical="center"/>
    </xf>
    <xf numFmtId="0" fontId="6" fillId="0" borderId="14" xfId="0" applyFont="1" applyBorder="1" applyAlignment="1">
      <alignment shrinkToFit="1"/>
    </xf>
    <xf numFmtId="0" fontId="6" fillId="0" borderId="14" xfId="0" applyFont="1" applyBorder="1"/>
    <xf numFmtId="0" fontId="6" fillId="0" borderId="7" xfId="0" applyFont="1" applyBorder="1"/>
    <xf numFmtId="0" fontId="9" fillId="8" borderId="10" xfId="0" applyFont="1" applyFill="1" applyBorder="1" applyAlignment="1">
      <alignment vertical="center"/>
    </xf>
    <xf numFmtId="0" fontId="9" fillId="8" borderId="12" xfId="0" applyFont="1" applyFill="1" applyBorder="1" applyAlignment="1">
      <alignment vertical="center"/>
    </xf>
    <xf numFmtId="0" fontId="6" fillId="0" borderId="10" xfId="0" applyFont="1" applyBorder="1" applyAlignment="1">
      <alignment horizontal="center"/>
    </xf>
    <xf numFmtId="0" fontId="6" fillId="0" borderId="12" xfId="0" applyFont="1" applyBorder="1" applyAlignment="1">
      <alignment horizontal="center"/>
    </xf>
    <xf numFmtId="0" fontId="6" fillId="0" borderId="11" xfId="0" applyFont="1" applyBorder="1" applyAlignment="1">
      <alignment horizontal="center"/>
    </xf>
    <xf numFmtId="0" fontId="10" fillId="0" borderId="32" xfId="0" applyFont="1" applyBorder="1" applyAlignment="1">
      <alignment horizontal="center" vertical="center"/>
    </xf>
    <xf numFmtId="0" fontId="10" fillId="0" borderId="14" xfId="0" applyFont="1" applyBorder="1" applyAlignment="1">
      <alignment horizontal="center" vertical="center"/>
    </xf>
    <xf numFmtId="0" fontId="6" fillId="0" borderId="32" xfId="0" applyFont="1" applyBorder="1" applyAlignment="1">
      <alignment horizontal="left" vertical="center"/>
    </xf>
    <xf numFmtId="0" fontId="10" fillId="8" borderId="2" xfId="0" applyFont="1" applyFill="1" applyBorder="1" applyAlignment="1">
      <alignment vertical="center"/>
    </xf>
    <xf numFmtId="0" fontId="5" fillId="8" borderId="11" xfId="0" applyFont="1" applyFill="1" applyBorder="1" applyAlignment="1">
      <alignment horizontal="left" vertical="top" wrapText="1"/>
    </xf>
    <xf numFmtId="0" fontId="5" fillId="0" borderId="10" xfId="0" applyFont="1" applyBorder="1"/>
    <xf numFmtId="0" fontId="5" fillId="0" borderId="21" xfId="0" applyFont="1" applyBorder="1"/>
    <xf numFmtId="0" fontId="10" fillId="0" borderId="12" xfId="0" applyFont="1" applyBorder="1" applyAlignment="1">
      <alignment vertical="center"/>
    </xf>
    <xf numFmtId="0" fontId="5" fillId="0" borderId="11" xfId="0" applyFont="1" applyBorder="1" applyAlignment="1">
      <alignment horizontal="left" vertical="top" wrapText="1"/>
    </xf>
    <xf numFmtId="0" fontId="6" fillId="0" borderId="21" xfId="0" applyFont="1" applyBorder="1" applyAlignment="1">
      <alignment horizontal="right" vertical="center"/>
    </xf>
    <xf numFmtId="0" fontId="5" fillId="0" borderId="3" xfId="0" applyFont="1" applyBorder="1" applyAlignment="1">
      <alignment horizontal="left" vertical="top" wrapText="1"/>
    </xf>
    <xf numFmtId="0" fontId="5" fillId="0" borderId="21" xfId="0" applyFont="1" applyBorder="1" applyAlignment="1">
      <alignment horizontal="right" vertical="center"/>
    </xf>
    <xf numFmtId="0" fontId="5" fillId="0" borderId="33" xfId="0" applyFont="1" applyBorder="1" applyAlignment="1">
      <alignment horizontal="center" vertical="center"/>
    </xf>
    <xf numFmtId="0" fontId="5" fillId="0" borderId="5" xfId="0" applyFont="1" applyBorder="1" applyAlignment="1">
      <alignment horizontal="left" vertical="top" wrapText="1"/>
    </xf>
    <xf numFmtId="0" fontId="6" fillId="0" borderId="21" xfId="0" applyFont="1" applyBorder="1" applyAlignment="1">
      <alignment horizontal="right" vertical="center" wrapText="1"/>
    </xf>
    <xf numFmtId="0" fontId="5" fillId="0" borderId="10" xfId="0" applyFont="1" applyBorder="1" applyAlignment="1">
      <alignment horizontal="right" vertical="center"/>
    </xf>
    <xf numFmtId="0" fontId="5" fillId="0" borderId="14" xfId="0" applyFont="1" applyBorder="1"/>
    <xf numFmtId="0" fontId="5" fillId="0" borderId="7" xfId="0" applyFont="1" applyBorder="1" applyAlignment="1">
      <alignment horizontal="left" vertical="top" wrapText="1"/>
    </xf>
    <xf numFmtId="0" fontId="10" fillId="9" borderId="9" xfId="0" applyFont="1" applyFill="1" applyBorder="1" applyAlignment="1">
      <alignment vertical="center"/>
    </xf>
    <xf numFmtId="0" fontId="9" fillId="0" borderId="4" xfId="0" applyFont="1" applyBorder="1" applyAlignment="1">
      <alignment vertical="center"/>
    </xf>
    <xf numFmtId="0" fontId="6" fillId="0" borderId="4" xfId="0" applyFont="1" applyBorder="1" applyAlignment="1">
      <alignment horizontal="center"/>
    </xf>
    <xf numFmtId="0" fontId="6" fillId="0" borderId="6"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horizontal="center"/>
    </xf>
    <xf numFmtId="0" fontId="6" fillId="0" borderId="18" xfId="0" applyFont="1" applyBorder="1" applyAlignment="1">
      <alignment horizontal="left" vertical="center" wrapText="1"/>
    </xf>
    <xf numFmtId="0" fontId="6" fillId="0" borderId="12" xfId="0" applyFont="1" applyBorder="1" applyAlignment="1">
      <alignment vertical="center" shrinkToFit="1"/>
    </xf>
    <xf numFmtId="2" fontId="6" fillId="0" borderId="12" xfId="0" applyNumberFormat="1" applyFont="1" applyBorder="1" applyAlignment="1">
      <alignment vertical="center"/>
    </xf>
    <xf numFmtId="0" fontId="6" fillId="0" borderId="12" xfId="0" applyFont="1" applyBorder="1" applyAlignment="1">
      <alignment shrinkToFit="1"/>
    </xf>
    <xf numFmtId="0" fontId="6" fillId="0" borderId="12" xfId="0" applyFont="1" applyBorder="1"/>
    <xf numFmtId="0" fontId="6" fillId="0" borderId="3" xfId="0" applyFont="1" applyBorder="1"/>
    <xf numFmtId="0" fontId="6" fillId="0" borderId="4" xfId="0" applyFont="1" applyBorder="1"/>
    <xf numFmtId="0" fontId="6" fillId="0" borderId="33" xfId="0" applyFont="1" applyBorder="1" applyAlignment="1">
      <alignment horizontal="center" vertical="center"/>
    </xf>
    <xf numFmtId="0" fontId="6" fillId="0" borderId="32" xfId="0" applyFont="1" applyBorder="1" applyAlignment="1">
      <alignment horizontal="center" vertical="center"/>
    </xf>
    <xf numFmtId="0" fontId="9" fillId="9" borderId="10" xfId="0" applyFont="1" applyFill="1" applyBorder="1" applyAlignment="1">
      <alignment vertical="center"/>
    </xf>
    <xf numFmtId="0" fontId="9" fillId="9" borderId="12" xfId="0" applyFont="1" applyFill="1" applyBorder="1" applyAlignment="1">
      <alignment vertical="center"/>
    </xf>
    <xf numFmtId="0" fontId="6" fillId="0" borderId="4" xfId="0" applyFont="1" applyBorder="1" applyAlignment="1">
      <alignment shrinkToFit="1"/>
    </xf>
    <xf numFmtId="0" fontId="6" fillId="0" borderId="10" xfId="0" applyFont="1" applyBorder="1" applyAlignment="1">
      <alignment vertical="center" shrinkToFit="1"/>
    </xf>
    <xf numFmtId="2" fontId="6" fillId="0" borderId="10" xfId="0" applyNumberFormat="1" applyFont="1" applyBorder="1" applyAlignment="1">
      <alignment vertical="center"/>
    </xf>
    <xf numFmtId="0" fontId="6" fillId="0" borderId="10" xfId="0" applyFont="1" applyBorder="1" applyAlignment="1">
      <alignment shrinkToFit="1"/>
    </xf>
    <xf numFmtId="0" fontId="6" fillId="0" borderId="10" xfId="0" applyFont="1" applyBorder="1"/>
    <xf numFmtId="0" fontId="5" fillId="9" borderId="11" xfId="0" applyFont="1" applyFill="1" applyBorder="1" applyAlignment="1">
      <alignment horizontal="left" vertical="top" wrapText="1"/>
    </xf>
    <xf numFmtId="0" fontId="5" fillId="0" borderId="10" xfId="0" applyFont="1" applyBorder="1" applyAlignment="1">
      <alignment vertical="center"/>
    </xf>
    <xf numFmtId="0" fontId="5" fillId="0" borderId="21" xfId="0" applyFont="1" applyBorder="1" applyAlignment="1">
      <alignment vertical="center"/>
    </xf>
    <xf numFmtId="0" fontId="5" fillId="0" borderId="14" xfId="0" applyFont="1" applyBorder="1" applyAlignment="1">
      <alignment vertical="center"/>
    </xf>
    <xf numFmtId="0" fontId="27" fillId="0" borderId="0" xfId="0" applyFont="1" applyAlignment="1">
      <alignment vertical="center"/>
    </xf>
    <xf numFmtId="0" fontId="6" fillId="5" borderId="60" xfId="0" applyFont="1" applyFill="1" applyBorder="1" applyAlignment="1">
      <alignment vertical="center"/>
    </xf>
    <xf numFmtId="0" fontId="18" fillId="0" borderId="0" xfId="0" applyFont="1" applyAlignment="1">
      <alignment vertical="center"/>
    </xf>
    <xf numFmtId="0" fontId="6" fillId="0" borderId="4" xfId="0" applyFont="1" applyBorder="1" applyAlignment="1">
      <alignment vertical="center"/>
    </xf>
    <xf numFmtId="0" fontId="18" fillId="0" borderId="4" xfId="0" applyFont="1" applyBorder="1" applyAlignment="1">
      <alignment vertical="center"/>
    </xf>
    <xf numFmtId="0" fontId="10" fillId="5" borderId="4" xfId="0" applyFont="1" applyFill="1" applyBorder="1" applyAlignment="1">
      <alignment horizontal="left"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19" fillId="0" borderId="5" xfId="0" applyFont="1" applyBorder="1" applyAlignment="1">
      <alignment vertical="center"/>
    </xf>
    <xf numFmtId="0" fontId="6" fillId="0" borderId="77" xfId="0" applyFont="1" applyBorder="1" applyAlignment="1">
      <alignment vertical="center"/>
    </xf>
    <xf numFmtId="0" fontId="6" fillId="5" borderId="6" xfId="0" applyFont="1" applyFill="1" applyBorder="1" applyAlignment="1">
      <alignment vertical="center"/>
    </xf>
    <xf numFmtId="0" fontId="19" fillId="0" borderId="67" xfId="0" applyFont="1" applyBorder="1" applyAlignment="1">
      <alignment vertical="center" wrapText="1"/>
    </xf>
    <xf numFmtId="0" fontId="25" fillId="0" borderId="0" xfId="0" applyFont="1" applyAlignment="1">
      <alignment vertical="center" wrapText="1"/>
    </xf>
    <xf numFmtId="0" fontId="25" fillId="0" borderId="5" xfId="0" applyFont="1" applyBorder="1" applyAlignment="1">
      <alignment vertical="center" wrapText="1"/>
    </xf>
    <xf numFmtId="0" fontId="6" fillId="5" borderId="61" xfId="0" applyFont="1" applyFill="1" applyBorder="1" applyAlignment="1">
      <alignment vertical="center"/>
    </xf>
    <xf numFmtId="0" fontId="6" fillId="0" borderId="67" xfId="0" applyFont="1" applyBorder="1"/>
    <xf numFmtId="0" fontId="6" fillId="0" borderId="91" xfId="0" applyFont="1" applyBorder="1"/>
    <xf numFmtId="0" fontId="6" fillId="0" borderId="0" xfId="0" applyFont="1" applyAlignment="1">
      <alignment horizontal="left"/>
    </xf>
    <xf numFmtId="0" fontId="6" fillId="0" borderId="5" xfId="0" applyFont="1" applyBorder="1" applyAlignment="1">
      <alignment horizontal="left"/>
    </xf>
    <xf numFmtId="0" fontId="6" fillId="5" borderId="4" xfId="0" applyFont="1" applyFill="1" applyBorder="1" applyAlignment="1">
      <alignment vertical="center"/>
    </xf>
    <xf numFmtId="0" fontId="10" fillId="5" borderId="9" xfId="0" applyFont="1" applyFill="1" applyBorder="1" applyAlignment="1">
      <alignment vertical="center"/>
    </xf>
    <xf numFmtId="0" fontId="10" fillId="5" borderId="10" xfId="0" applyFont="1" applyFill="1" applyBorder="1" applyAlignment="1">
      <alignment vertical="center"/>
    </xf>
    <xf numFmtId="0" fontId="10" fillId="0" borderId="14" xfId="0" applyFont="1" applyBorder="1" applyAlignment="1">
      <alignment vertical="center"/>
    </xf>
    <xf numFmtId="0" fontId="10" fillId="0" borderId="7" xfId="0" applyFont="1" applyBorder="1" applyAlignment="1">
      <alignment vertical="center"/>
    </xf>
    <xf numFmtId="38" fontId="6" fillId="0" borderId="14" xfId="10" applyFont="1" applyFill="1" applyBorder="1" applyAlignment="1" applyProtection="1">
      <alignment horizontal="center" vertical="top" wrapText="1"/>
    </xf>
    <xf numFmtId="0" fontId="10" fillId="0" borderId="9" xfId="0" applyFont="1" applyBorder="1" applyAlignment="1">
      <alignment vertical="center"/>
    </xf>
    <xf numFmtId="0" fontId="10" fillId="0" borderId="10" xfId="0" applyFont="1" applyBorder="1" applyAlignment="1">
      <alignment vertical="center"/>
    </xf>
    <xf numFmtId="0" fontId="5" fillId="0" borderId="11" xfId="0" applyFont="1" applyBorder="1"/>
    <xf numFmtId="0" fontId="10" fillId="8" borderId="3" xfId="0" applyFont="1" applyFill="1" applyBorder="1" applyAlignment="1">
      <alignment vertical="center"/>
    </xf>
    <xf numFmtId="0" fontId="6" fillId="0" borderId="18" xfId="0" applyFont="1" applyBorder="1" applyAlignment="1">
      <alignment horizontal="center" vertical="center" wrapText="1"/>
    </xf>
    <xf numFmtId="0" fontId="6" fillId="0" borderId="18" xfId="0" applyFont="1" applyBorder="1" applyAlignment="1">
      <alignment vertical="center"/>
    </xf>
    <xf numFmtId="0" fontId="6" fillId="0" borderId="26" xfId="0" applyFont="1" applyBorder="1" applyAlignment="1">
      <alignment vertical="center"/>
    </xf>
    <xf numFmtId="0" fontId="10" fillId="0" borderId="0" xfId="0" applyFont="1" applyAlignment="1">
      <alignment horizontal="center" vertical="center" wrapText="1"/>
    </xf>
    <xf numFmtId="0" fontId="6" fillId="0" borderId="0" xfId="0" applyFont="1" applyAlignment="1">
      <alignment horizontal="center" vertical="center" wrapText="1"/>
    </xf>
    <xf numFmtId="0" fontId="6" fillId="0" borderId="36" xfId="0" applyFont="1" applyBorder="1"/>
    <xf numFmtId="0" fontId="18" fillId="0" borderId="39" xfId="0" applyFont="1" applyBorder="1"/>
    <xf numFmtId="49" fontId="18" fillId="0" borderId="39" xfId="0" applyNumberFormat="1" applyFont="1" applyBorder="1"/>
    <xf numFmtId="0" fontId="18" fillId="6" borderId="39" xfId="0" applyFont="1" applyFill="1" applyBorder="1" applyAlignment="1">
      <alignment horizontal="center" vertical="center"/>
    </xf>
    <xf numFmtId="0" fontId="18" fillId="0" borderId="39" xfId="0" applyFont="1" applyBorder="1" applyAlignment="1">
      <alignment vertical="center"/>
    </xf>
    <xf numFmtId="0" fontId="18" fillId="0" borderId="39" xfId="0" applyFont="1" applyBorder="1" applyAlignment="1">
      <alignment shrinkToFit="1"/>
    </xf>
    <xf numFmtId="0" fontId="28" fillId="0" borderId="39" xfId="0" applyFont="1" applyBorder="1" applyAlignment="1">
      <alignment horizontal="right"/>
    </xf>
    <xf numFmtId="0" fontId="28" fillId="0" borderId="39" xfId="0" applyFont="1" applyBorder="1"/>
    <xf numFmtId="0" fontId="18" fillId="0" borderId="36" xfId="0" applyFont="1" applyBorder="1"/>
    <xf numFmtId="0" fontId="28" fillId="7" borderId="36" xfId="0" applyFont="1" applyFill="1" applyBorder="1" applyAlignment="1">
      <alignment horizontal="center" vertical="center"/>
    </xf>
    <xf numFmtId="0" fontId="18" fillId="0" borderId="36" xfId="0" applyFont="1" applyBorder="1" applyAlignment="1">
      <alignment horizontal="right" vertical="center"/>
    </xf>
    <xf numFmtId="0" fontId="18" fillId="0" borderId="36" xfId="0" applyFont="1" applyBorder="1" applyAlignment="1">
      <alignment shrinkToFit="1"/>
    </xf>
    <xf numFmtId="0" fontId="28" fillId="0" borderId="36" xfId="0" applyFont="1" applyBorder="1"/>
    <xf numFmtId="49" fontId="6" fillId="0" borderId="0" xfId="0" applyNumberFormat="1" applyFont="1"/>
    <xf numFmtId="0" fontId="6" fillId="6" borderId="0" xfId="0" applyFont="1" applyFill="1" applyAlignment="1">
      <alignment horizontal="center" vertical="center"/>
    </xf>
    <xf numFmtId="0" fontId="18" fillId="0" borderId="39" xfId="0" applyFont="1" applyBorder="1" applyAlignment="1">
      <alignment horizontal="right"/>
    </xf>
    <xf numFmtId="0" fontId="18" fillId="0" borderId="0" xfId="0" applyFont="1"/>
    <xf numFmtId="0" fontId="18" fillId="6" borderId="0" xfId="0" applyFont="1" applyFill="1" applyAlignment="1">
      <alignment horizontal="right"/>
    </xf>
    <xf numFmtId="0" fontId="28" fillId="7" borderId="0" xfId="0" applyFont="1" applyFill="1" applyAlignment="1">
      <alignment horizontal="center"/>
    </xf>
    <xf numFmtId="0" fontId="28" fillId="0" borderId="0" xfId="0" applyFont="1"/>
    <xf numFmtId="0" fontId="28" fillId="7" borderId="0" xfId="0" applyFont="1" applyFill="1" applyAlignment="1">
      <alignment horizontal="center" vertical="center"/>
    </xf>
    <xf numFmtId="0" fontId="28" fillId="0" borderId="0" xfId="0" applyFont="1" applyAlignment="1">
      <alignment horizontal="right"/>
    </xf>
    <xf numFmtId="0" fontId="28" fillId="7" borderId="36" xfId="0" applyFont="1" applyFill="1" applyBorder="1" applyAlignment="1">
      <alignment horizontal="center"/>
    </xf>
    <xf numFmtId="0" fontId="18" fillId="0" borderId="36" xfId="0" applyFont="1" applyBorder="1" applyAlignment="1">
      <alignment vertical="center" shrinkToFit="1"/>
    </xf>
    <xf numFmtId="0" fontId="6" fillId="0" borderId="9" xfId="0" applyFont="1" applyBorder="1" applyAlignment="1">
      <alignment horizontal="distributed" vertical="center" wrapText="1"/>
    </xf>
    <xf numFmtId="0" fontId="6" fillId="0" borderId="10" xfId="0" applyFont="1" applyBorder="1" applyAlignment="1">
      <alignment horizontal="distributed" vertical="center"/>
    </xf>
    <xf numFmtId="0" fontId="6" fillId="0" borderId="9" xfId="0" applyFont="1" applyBorder="1" applyAlignment="1">
      <alignment horizontal="distributed" vertical="center"/>
    </xf>
    <xf numFmtId="0" fontId="6" fillId="0" borderId="11" xfId="0" applyFont="1" applyBorder="1" applyAlignment="1">
      <alignment horizontal="distributed" vertical="center" wrapText="1"/>
    </xf>
    <xf numFmtId="0" fontId="6" fillId="2" borderId="1" xfId="0" applyFont="1" applyFill="1" applyBorder="1" applyAlignment="1" applyProtection="1">
      <alignment horizontal="center" vertical="center"/>
      <protection locked="0"/>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177" fontId="6" fillId="2" borderId="1" xfId="0" applyNumberFormat="1" applyFont="1" applyFill="1" applyBorder="1" applyAlignment="1" applyProtection="1">
      <alignment horizontal="center" vertical="center"/>
      <protection locked="0"/>
    </xf>
    <xf numFmtId="177" fontId="6" fillId="2" borderId="9" xfId="0" applyNumberFormat="1" applyFont="1" applyFill="1" applyBorder="1" applyAlignment="1" applyProtection="1">
      <alignment horizontal="center" vertical="center"/>
      <protection locked="0"/>
    </xf>
    <xf numFmtId="0" fontId="6" fillId="0" borderId="1" xfId="0" applyFont="1" applyBorder="1" applyAlignment="1">
      <alignment horizontal="distributed" vertical="center"/>
    </xf>
    <xf numFmtId="40" fontId="6" fillId="2" borderId="9" xfId="10" applyNumberFormat="1" applyFont="1" applyFill="1" applyBorder="1" applyAlignment="1" applyProtection="1">
      <alignment horizontal="center" vertical="center"/>
      <protection locked="0"/>
    </xf>
    <xf numFmtId="40" fontId="6" fillId="2" borderId="10" xfId="10" applyNumberFormat="1" applyFont="1" applyFill="1" applyBorder="1" applyAlignment="1" applyProtection="1">
      <alignment horizontal="center" vertical="center"/>
      <protection locked="0"/>
    </xf>
    <xf numFmtId="0" fontId="22" fillId="0" borderId="0" xfId="0" applyFont="1" applyAlignment="1">
      <alignment horizontal="center"/>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0" borderId="2"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2" xfId="0" applyFont="1" applyBorder="1" applyAlignment="1">
      <alignment horizontal="left" vertical="center"/>
    </xf>
    <xf numFmtId="0" fontId="6" fillId="0" borderId="12" xfId="0" applyFont="1" applyBorder="1" applyAlignment="1">
      <alignment horizontal="left" vertical="center"/>
    </xf>
    <xf numFmtId="0" fontId="6" fillId="2" borderId="9" xfId="0" applyFont="1" applyFill="1" applyBorder="1" applyAlignment="1" applyProtection="1">
      <alignment horizontal="center" vertical="center"/>
      <protection locked="0"/>
    </xf>
    <xf numFmtId="0" fontId="6" fillId="0" borderId="9" xfId="0" applyFont="1" applyBorder="1" applyAlignment="1">
      <alignment horizontal="distributed" vertical="distributed"/>
    </xf>
    <xf numFmtId="0" fontId="6" fillId="0" borderId="11" xfId="0" applyFont="1" applyBorder="1" applyAlignment="1">
      <alignment horizontal="distributed" vertical="distributed"/>
    </xf>
    <xf numFmtId="0" fontId="6" fillId="0" borderId="1" xfId="0" applyFont="1" applyBorder="1" applyAlignment="1">
      <alignment horizontal="distributed" vertical="center" wrapText="1"/>
    </xf>
    <xf numFmtId="177" fontId="6" fillId="2" borderId="1" xfId="0" applyNumberFormat="1" applyFont="1" applyFill="1" applyBorder="1" applyAlignment="1" applyProtection="1">
      <alignment horizontal="right" vertical="center"/>
      <protection locked="0"/>
    </xf>
    <xf numFmtId="177" fontId="6" fillId="2" borderId="9" xfId="0" applyNumberFormat="1" applyFont="1" applyFill="1" applyBorder="1" applyAlignment="1" applyProtection="1">
      <alignment horizontal="right" vertical="center"/>
      <protection locked="0"/>
    </xf>
    <xf numFmtId="0" fontId="6" fillId="0" borderId="11" xfId="0" applyFont="1" applyBorder="1" applyAlignment="1">
      <alignment horizontal="distributed" vertical="center"/>
    </xf>
    <xf numFmtId="0" fontId="6" fillId="2" borderId="9" xfId="0" applyFont="1" applyFill="1" applyBorder="1" applyAlignment="1" applyProtection="1">
      <alignment horizontal="distributed" vertical="center"/>
      <protection locked="0"/>
    </xf>
    <xf numFmtId="0" fontId="6" fillId="2" borderId="11" xfId="0" applyFont="1" applyFill="1" applyBorder="1" applyAlignment="1" applyProtection="1">
      <alignment horizontal="distributed" vertical="center"/>
      <protection locked="0"/>
    </xf>
    <xf numFmtId="0" fontId="5" fillId="2" borderId="9"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top" wrapText="1"/>
      <protection locked="0"/>
    </xf>
    <xf numFmtId="0" fontId="5" fillId="2" borderId="11" xfId="0" applyFont="1" applyFill="1" applyBorder="1" applyAlignment="1" applyProtection="1">
      <alignment horizontal="left" vertical="top" wrapText="1"/>
      <protection locked="0"/>
    </xf>
    <xf numFmtId="0" fontId="10" fillId="8" borderId="9" xfId="0" applyFont="1" applyFill="1" applyBorder="1" applyAlignment="1">
      <alignment horizontal="left" vertical="center"/>
    </xf>
    <xf numFmtId="0" fontId="10" fillId="8" borderId="10" xfId="0" applyFont="1" applyFill="1" applyBorder="1" applyAlignment="1">
      <alignment horizontal="left" vertical="center"/>
    </xf>
    <xf numFmtId="0" fontId="10" fillId="8" borderId="11" xfId="0" applyFont="1" applyFill="1" applyBorder="1" applyAlignment="1">
      <alignment horizontal="left" vertical="center"/>
    </xf>
    <xf numFmtId="0" fontId="5" fillId="0" borderId="9" xfId="0" applyFont="1" applyBorder="1" applyAlignment="1">
      <alignment horizontal="left" wrapText="1"/>
    </xf>
    <xf numFmtId="0" fontId="5" fillId="0" borderId="10" xfId="0" applyFont="1" applyBorder="1" applyAlignment="1">
      <alignment horizontal="left"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40" fontId="6" fillId="2" borderId="50" xfId="10" applyNumberFormat="1" applyFont="1" applyFill="1" applyBorder="1" applyAlignment="1" applyProtection="1">
      <alignment horizontal="center" vertical="top" wrapText="1"/>
      <protection locked="0"/>
    </xf>
    <xf numFmtId="40" fontId="6" fillId="2" borderId="39" xfId="10" applyNumberFormat="1" applyFont="1" applyFill="1" applyBorder="1" applyAlignment="1" applyProtection="1">
      <alignment horizontal="center" vertical="top" wrapText="1"/>
      <protection locked="0"/>
    </xf>
    <xf numFmtId="40" fontId="6" fillId="2" borderId="40" xfId="10" applyNumberFormat="1" applyFont="1" applyFill="1" applyBorder="1" applyAlignment="1" applyProtection="1">
      <alignment horizontal="center" vertical="top" wrapText="1"/>
      <protection locked="0"/>
    </xf>
    <xf numFmtId="40" fontId="6" fillId="0" borderId="96" xfId="10" applyNumberFormat="1" applyFont="1" applyFill="1" applyBorder="1" applyAlignment="1" applyProtection="1">
      <alignment horizontal="center" vertical="top" wrapText="1"/>
    </xf>
    <xf numFmtId="40" fontId="6" fillId="0" borderId="24" xfId="10" applyNumberFormat="1" applyFont="1" applyFill="1" applyBorder="1" applyAlignment="1" applyProtection="1">
      <alignment horizontal="center" vertical="top" wrapText="1"/>
    </xf>
    <xf numFmtId="40" fontId="6" fillId="0" borderId="97" xfId="10" applyNumberFormat="1" applyFont="1" applyFill="1" applyBorder="1" applyAlignment="1" applyProtection="1">
      <alignment horizontal="center" vertical="top" wrapText="1"/>
    </xf>
    <xf numFmtId="0" fontId="5" fillId="0" borderId="9" xfId="0" applyFont="1" applyBorder="1" applyAlignment="1">
      <alignment horizontal="left" vertical="top"/>
    </xf>
    <xf numFmtId="0" fontId="5" fillId="0" borderId="10" xfId="0" applyFont="1" applyBorder="1" applyAlignment="1">
      <alignment horizontal="left" vertical="top"/>
    </xf>
    <xf numFmtId="40" fontId="6" fillId="0" borderId="98" xfId="10" applyNumberFormat="1" applyFont="1" applyFill="1" applyBorder="1" applyAlignment="1" applyProtection="1">
      <alignment horizontal="center" vertical="top" wrapText="1"/>
    </xf>
    <xf numFmtId="40" fontId="6" fillId="0" borderId="45" xfId="10" applyNumberFormat="1" applyFont="1" applyFill="1" applyBorder="1" applyAlignment="1" applyProtection="1">
      <alignment horizontal="center" vertical="top" wrapText="1"/>
    </xf>
    <xf numFmtId="40" fontId="6" fillId="0" borderId="99" xfId="10" applyNumberFormat="1" applyFont="1" applyFill="1" applyBorder="1" applyAlignment="1" applyProtection="1">
      <alignment horizontal="center" vertical="top" wrapText="1"/>
    </xf>
    <xf numFmtId="38" fontId="6" fillId="0" borderId="9" xfId="10" applyFont="1" applyFill="1" applyBorder="1" applyAlignment="1" applyProtection="1">
      <alignment horizontal="center" vertical="top" wrapText="1"/>
    </xf>
    <xf numFmtId="38" fontId="6" fillId="0" borderId="10" xfId="10" applyFont="1" applyFill="1" applyBorder="1" applyAlignment="1" applyProtection="1">
      <alignment horizontal="center" vertical="top" wrapText="1"/>
    </xf>
    <xf numFmtId="38" fontId="6" fillId="0" borderId="11" xfId="10" applyFont="1" applyFill="1" applyBorder="1" applyAlignment="1" applyProtection="1">
      <alignment horizontal="center" vertical="top" wrapText="1"/>
    </xf>
    <xf numFmtId="40" fontId="6" fillId="2" borderId="23" xfId="10" applyNumberFormat="1" applyFont="1" applyFill="1" applyBorder="1" applyAlignment="1" applyProtection="1">
      <alignment horizontal="center" vertical="center" wrapText="1"/>
      <protection locked="0"/>
    </xf>
    <xf numFmtId="40" fontId="6" fillId="2" borderId="24" xfId="10" applyNumberFormat="1" applyFont="1" applyFill="1" applyBorder="1" applyAlignment="1" applyProtection="1">
      <alignment horizontal="center" vertical="center" wrapText="1"/>
      <protection locked="0"/>
    </xf>
    <xf numFmtId="40" fontId="6" fillId="2" borderId="25" xfId="10" applyNumberFormat="1" applyFont="1" applyFill="1" applyBorder="1" applyAlignment="1" applyProtection="1">
      <alignment horizontal="center" vertical="center" wrapText="1"/>
      <protection locked="0"/>
    </xf>
    <xf numFmtId="0" fontId="10" fillId="8" borderId="2" xfId="0" applyFont="1" applyFill="1" applyBorder="1" applyAlignment="1">
      <alignment vertical="center"/>
    </xf>
    <xf numFmtId="0" fontId="10" fillId="8" borderId="12" xfId="0" applyFont="1" applyFill="1" applyBorder="1" applyAlignment="1">
      <alignmen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40" fontId="6" fillId="2" borderId="41" xfId="10" applyNumberFormat="1" applyFont="1" applyFill="1" applyBorder="1" applyAlignment="1" applyProtection="1">
      <alignment horizontal="center" vertical="top"/>
      <protection locked="0"/>
    </xf>
    <xf numFmtId="40" fontId="6" fillId="2" borderId="42" xfId="10" applyNumberFormat="1" applyFont="1" applyFill="1" applyBorder="1" applyAlignment="1" applyProtection="1">
      <alignment horizontal="center" vertical="top"/>
      <protection locked="0"/>
    </xf>
    <xf numFmtId="40" fontId="6" fillId="2" borderId="58" xfId="10" applyNumberFormat="1" applyFont="1" applyFill="1" applyBorder="1" applyAlignment="1" applyProtection="1">
      <alignment horizontal="center" vertical="top"/>
      <protection locked="0"/>
    </xf>
    <xf numFmtId="40" fontId="6" fillId="2" borderId="23" xfId="10" applyNumberFormat="1" applyFont="1" applyFill="1" applyBorder="1" applyAlignment="1" applyProtection="1">
      <alignment horizontal="center" vertical="top" wrapText="1"/>
      <protection locked="0"/>
    </xf>
    <xf numFmtId="40" fontId="6" fillId="2" borderId="24" xfId="10" applyNumberFormat="1" applyFont="1" applyFill="1" applyBorder="1" applyAlignment="1" applyProtection="1">
      <alignment horizontal="center" vertical="top" wrapText="1"/>
      <protection locked="0"/>
    </xf>
    <xf numFmtId="40" fontId="6" fillId="2" borderId="25" xfId="10" applyNumberFormat="1" applyFont="1" applyFill="1" applyBorder="1" applyAlignment="1" applyProtection="1">
      <alignment horizontal="center" vertical="top" wrapText="1"/>
      <protection locked="0"/>
    </xf>
    <xf numFmtId="0" fontId="20"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6" fillId="8" borderId="10"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11" xfId="0" applyFont="1" applyFill="1" applyBorder="1" applyAlignment="1">
      <alignment horizontal="center"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21" xfId="0" applyFont="1" applyBorder="1" applyAlignment="1">
      <alignment vertical="center"/>
    </xf>
    <xf numFmtId="2" fontId="6" fillId="2" borderId="23" xfId="0" applyNumberFormat="1" applyFont="1" applyFill="1" applyBorder="1" applyAlignment="1" applyProtection="1">
      <alignment horizontal="center" vertical="top"/>
      <protection locked="0"/>
    </xf>
    <xf numFmtId="2" fontId="6" fillId="2" borderId="24" xfId="0" applyNumberFormat="1" applyFont="1" applyFill="1" applyBorder="1" applyAlignment="1" applyProtection="1">
      <alignment horizontal="center" vertical="top"/>
      <protection locked="0"/>
    </xf>
    <xf numFmtId="2" fontId="6" fillId="2" borderId="25" xfId="0" applyNumberFormat="1" applyFont="1" applyFill="1" applyBorder="1" applyAlignment="1" applyProtection="1">
      <alignment horizontal="center" vertical="top"/>
      <protection locked="0"/>
    </xf>
    <xf numFmtId="0" fontId="10" fillId="8" borderId="9" xfId="0" applyFont="1" applyFill="1" applyBorder="1" applyAlignment="1">
      <alignment vertical="center"/>
    </xf>
    <xf numFmtId="0" fontId="10" fillId="8" borderId="10" xfId="0" applyFont="1" applyFill="1" applyBorder="1" applyAlignment="1">
      <alignment vertical="center"/>
    </xf>
    <xf numFmtId="0" fontId="10" fillId="8" borderId="11" xfId="0" applyFont="1" applyFill="1" applyBorder="1" applyAlignment="1">
      <alignment vertical="center"/>
    </xf>
    <xf numFmtId="2" fontId="10" fillId="2" borderId="23" xfId="0" applyNumberFormat="1" applyFont="1" applyFill="1" applyBorder="1" applyAlignment="1" applyProtection="1">
      <alignment horizontal="center" vertical="center"/>
      <protection locked="0"/>
    </xf>
    <xf numFmtId="2" fontId="10" fillId="2" borderId="24" xfId="0" applyNumberFormat="1" applyFont="1" applyFill="1" applyBorder="1" applyAlignment="1" applyProtection="1">
      <alignment horizontal="center" vertical="center"/>
      <protection locked="0"/>
    </xf>
    <xf numFmtId="2" fontId="10" fillId="2" borderId="25" xfId="0" applyNumberFormat="1" applyFont="1" applyFill="1" applyBorder="1" applyAlignment="1" applyProtection="1">
      <alignment horizontal="center" vertical="center"/>
      <protection locked="0"/>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00" xfId="0" applyFont="1" applyBorder="1" applyAlignment="1">
      <alignment horizontal="left" vertical="center" wrapText="1"/>
    </xf>
    <xf numFmtId="0" fontId="6" fillId="0" borderId="39" xfId="0" applyFont="1" applyBorder="1" applyAlignment="1">
      <alignment horizontal="left" vertical="center" wrapText="1"/>
    </xf>
    <xf numFmtId="0" fontId="6" fillId="0" borderId="45" xfId="0" applyFont="1" applyBorder="1" applyAlignment="1">
      <alignment horizontal="left" vertical="center" wrapText="1"/>
    </xf>
    <xf numFmtId="0" fontId="6" fillId="0" borderId="99" xfId="0" applyFont="1" applyBorder="1" applyAlignment="1">
      <alignment horizontal="left" vertical="center" wrapText="1"/>
    </xf>
    <xf numFmtId="178" fontId="10" fillId="2" borderId="23" xfId="0" applyNumberFormat="1" applyFont="1" applyFill="1" applyBorder="1" applyAlignment="1" applyProtection="1">
      <alignment horizontal="center" vertical="top" wrapText="1"/>
      <protection locked="0"/>
    </xf>
    <xf numFmtId="178" fontId="10" fillId="2" borderId="24" xfId="0" applyNumberFormat="1" applyFont="1" applyFill="1" applyBorder="1" applyAlignment="1" applyProtection="1">
      <alignment horizontal="center" vertical="top" wrapText="1"/>
      <protection locked="0"/>
    </xf>
    <xf numFmtId="178" fontId="10" fillId="2" borderId="25" xfId="0" applyNumberFormat="1" applyFont="1" applyFill="1" applyBorder="1" applyAlignment="1" applyProtection="1">
      <alignment horizontal="center" vertical="top" wrapText="1"/>
      <protection locked="0"/>
    </xf>
    <xf numFmtId="0" fontId="10" fillId="2" borderId="23" xfId="0" applyFont="1" applyFill="1" applyBorder="1" applyAlignment="1" applyProtection="1">
      <alignment horizontal="center" vertical="center"/>
      <protection locked="0"/>
    </xf>
    <xf numFmtId="0" fontId="10" fillId="2" borderId="24" xfId="0" applyFont="1" applyFill="1" applyBorder="1" applyAlignment="1" applyProtection="1">
      <alignment horizontal="center" vertical="center"/>
      <protection locked="0"/>
    </xf>
    <xf numFmtId="0" fontId="10" fillId="2" borderId="25" xfId="0" applyFont="1" applyFill="1" applyBorder="1" applyAlignment="1" applyProtection="1">
      <alignment horizontal="center" vertical="center"/>
      <protection locked="0"/>
    </xf>
    <xf numFmtId="40" fontId="6" fillId="2" borderId="41" xfId="10" applyNumberFormat="1" applyFont="1" applyFill="1" applyBorder="1" applyAlignment="1" applyProtection="1">
      <alignment horizontal="center" vertical="center"/>
      <protection locked="0"/>
    </xf>
    <xf numFmtId="40" fontId="6" fillId="2" borderId="42" xfId="10" applyNumberFormat="1" applyFont="1" applyFill="1" applyBorder="1" applyAlignment="1" applyProtection="1">
      <alignment horizontal="center" vertical="center"/>
      <protection locked="0"/>
    </xf>
    <xf numFmtId="40" fontId="6" fillId="2" borderId="58" xfId="10" applyNumberFormat="1" applyFont="1" applyFill="1" applyBorder="1" applyAlignment="1" applyProtection="1">
      <alignment horizontal="center" vertical="center"/>
      <protection locked="0"/>
    </xf>
    <xf numFmtId="0" fontId="10" fillId="9" borderId="2" xfId="0" applyFont="1" applyFill="1" applyBorder="1" applyAlignment="1">
      <alignment vertical="center"/>
    </xf>
    <xf numFmtId="0" fontId="10" fillId="9" borderId="12" xfId="0" applyFont="1" applyFill="1" applyBorder="1" applyAlignment="1">
      <alignment vertical="center"/>
    </xf>
    <xf numFmtId="0" fontId="6" fillId="2" borderId="23"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178" fontId="6" fillId="2" borderId="23" xfId="0" applyNumberFormat="1" applyFont="1" applyFill="1" applyBorder="1" applyAlignment="1" applyProtection="1">
      <alignment horizontal="center" vertical="top"/>
      <protection locked="0"/>
    </xf>
    <xf numFmtId="178" fontId="6" fillId="2" borderId="24" xfId="0" applyNumberFormat="1" applyFont="1" applyFill="1" applyBorder="1" applyAlignment="1" applyProtection="1">
      <alignment horizontal="center" vertical="top"/>
      <protection locked="0"/>
    </xf>
    <xf numFmtId="178" fontId="6" fillId="2" borderId="25" xfId="0" applyNumberFormat="1" applyFont="1" applyFill="1" applyBorder="1" applyAlignment="1" applyProtection="1">
      <alignment horizontal="center" vertical="top"/>
      <protection locked="0"/>
    </xf>
    <xf numFmtId="0" fontId="6" fillId="0" borderId="107" xfId="0" applyFont="1" applyBorder="1" applyAlignment="1">
      <alignment horizontal="left" vertical="center"/>
    </xf>
    <xf numFmtId="0" fontId="10" fillId="9" borderId="9" xfId="0" applyFont="1" applyFill="1" applyBorder="1" applyAlignment="1">
      <alignment vertical="center"/>
    </xf>
    <xf numFmtId="0" fontId="10" fillId="9" borderId="10" xfId="0" applyFont="1" applyFill="1" applyBorder="1" applyAlignment="1">
      <alignment vertical="center"/>
    </xf>
    <xf numFmtId="0" fontId="10" fillId="9" borderId="11" xfId="0" applyFont="1" applyFill="1" applyBorder="1" applyAlignment="1">
      <alignment vertical="center"/>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8" xfId="0" applyFont="1" applyBorder="1" applyAlignment="1">
      <alignment horizontal="left" vertical="center" wrapText="1"/>
    </xf>
    <xf numFmtId="0" fontId="6" fillId="0" borderId="26" xfId="0" applyFont="1" applyBorder="1" applyAlignment="1">
      <alignment horizontal="left" vertical="center" wrapText="1"/>
    </xf>
    <xf numFmtId="0" fontId="6" fillId="0" borderId="12" xfId="0" applyFont="1" applyBorder="1" applyAlignment="1">
      <alignment horizontal="center"/>
    </xf>
    <xf numFmtId="0" fontId="6" fillId="0" borderId="80" xfId="0" applyFont="1" applyBorder="1" applyAlignment="1">
      <alignment horizontal="left" vertical="center" wrapText="1"/>
    </xf>
    <xf numFmtId="0" fontId="6" fillId="0" borderId="81" xfId="0" applyFont="1" applyBorder="1" applyAlignment="1">
      <alignment horizontal="left" vertical="center" wrapText="1"/>
    </xf>
    <xf numFmtId="178" fontId="10" fillId="2" borderId="23" xfId="0" applyNumberFormat="1" applyFont="1" applyFill="1" applyBorder="1" applyAlignment="1" applyProtection="1">
      <alignment horizontal="center" vertical="top"/>
      <protection locked="0"/>
    </xf>
    <xf numFmtId="178" fontId="10" fillId="2" borderId="24" xfId="0" applyNumberFormat="1" applyFont="1" applyFill="1" applyBorder="1" applyAlignment="1" applyProtection="1">
      <alignment horizontal="center" vertical="top"/>
      <protection locked="0"/>
    </xf>
    <xf numFmtId="178" fontId="10" fillId="2" borderId="25" xfId="0" applyNumberFormat="1" applyFont="1" applyFill="1" applyBorder="1" applyAlignment="1" applyProtection="1">
      <alignment horizontal="center" vertical="top"/>
      <protection locked="0"/>
    </xf>
    <xf numFmtId="0" fontId="6" fillId="0" borderId="33"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xf>
    <xf numFmtId="0" fontId="6" fillId="9" borderId="10" xfId="0" applyFont="1" applyFill="1" applyBorder="1" applyAlignment="1">
      <alignment horizontal="center" vertical="center"/>
    </xf>
    <xf numFmtId="178" fontId="6" fillId="2" borderId="39" xfId="0" applyNumberFormat="1" applyFont="1" applyFill="1" applyBorder="1" applyAlignment="1" applyProtection="1">
      <alignment horizontal="center" vertical="top"/>
      <protection locked="0"/>
    </xf>
    <xf numFmtId="178" fontId="6" fillId="2" borderId="40" xfId="0" applyNumberFormat="1" applyFont="1" applyFill="1" applyBorder="1" applyAlignment="1" applyProtection="1">
      <alignment horizontal="center" vertical="top"/>
      <protection locked="0"/>
    </xf>
    <xf numFmtId="0" fontId="6" fillId="0" borderId="32" xfId="0" applyFont="1" applyBorder="1" applyAlignment="1">
      <alignment horizontal="left" vertical="center"/>
    </xf>
    <xf numFmtId="0" fontId="6" fillId="0" borderId="14" xfId="0" applyFont="1" applyBorder="1" applyAlignment="1">
      <alignment horizontal="left" vertical="center"/>
    </xf>
    <xf numFmtId="0" fontId="6" fillId="0" borderId="14" xfId="0" applyFont="1" applyBorder="1" applyAlignment="1">
      <alignment horizontal="center"/>
    </xf>
    <xf numFmtId="0" fontId="6" fillId="0" borderId="22" xfId="0" applyFont="1" applyBorder="1" applyAlignment="1">
      <alignment horizontal="left" vertical="center"/>
    </xf>
    <xf numFmtId="0" fontId="6" fillId="0" borderId="10" xfId="0" applyFont="1" applyBorder="1" applyAlignment="1">
      <alignment horizont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38" fontId="6" fillId="0" borderId="9" xfId="10" applyFont="1" applyFill="1" applyBorder="1" applyAlignment="1" applyProtection="1">
      <alignment horizontal="center" vertical="center" wrapText="1"/>
    </xf>
    <xf numFmtId="38" fontId="6" fillId="0" borderId="10" xfId="10" applyFont="1" applyFill="1" applyBorder="1" applyAlignment="1" applyProtection="1">
      <alignment horizontal="center" vertical="center" wrapText="1"/>
    </xf>
    <xf numFmtId="38" fontId="6" fillId="0" borderId="11" xfId="10" applyFont="1" applyFill="1" applyBorder="1" applyAlignment="1" applyProtection="1">
      <alignment horizontal="center" vertical="center" wrapText="1"/>
    </xf>
    <xf numFmtId="0" fontId="5" fillId="0" borderId="9" xfId="0" applyFont="1" applyBorder="1" applyAlignment="1">
      <alignment horizontal="left" vertical="center"/>
    </xf>
    <xf numFmtId="0" fontId="5" fillId="0" borderId="10" xfId="0" applyFont="1" applyBorder="1" applyAlignment="1">
      <alignment horizontal="left" vertical="center"/>
    </xf>
    <xf numFmtId="40" fontId="6" fillId="0" borderId="96" xfId="10" applyNumberFormat="1" applyFont="1" applyFill="1" applyBorder="1" applyAlignment="1" applyProtection="1">
      <alignment horizontal="center" vertical="center" wrapText="1"/>
    </xf>
    <xf numFmtId="40" fontId="6" fillId="0" borderId="24" xfId="10" applyNumberFormat="1" applyFont="1" applyFill="1" applyBorder="1" applyAlignment="1" applyProtection="1">
      <alignment horizontal="center" vertical="center" wrapText="1"/>
    </xf>
    <xf numFmtId="40" fontId="6" fillId="0" borderId="97" xfId="10" applyNumberFormat="1" applyFont="1" applyFill="1" applyBorder="1" applyAlignment="1" applyProtection="1">
      <alignment horizontal="center" vertical="center" wrapText="1"/>
    </xf>
    <xf numFmtId="40" fontId="6" fillId="2" borderId="50" xfId="10" applyNumberFormat="1" applyFont="1" applyFill="1" applyBorder="1" applyAlignment="1" applyProtection="1">
      <alignment horizontal="center" vertical="center" wrapText="1"/>
      <protection locked="0"/>
    </xf>
    <xf numFmtId="40" fontId="6" fillId="2" borderId="39" xfId="10" applyNumberFormat="1" applyFont="1" applyFill="1" applyBorder="1" applyAlignment="1" applyProtection="1">
      <alignment horizontal="center" vertical="center" wrapText="1"/>
      <protection locked="0"/>
    </xf>
    <xf numFmtId="40" fontId="6" fillId="2" borderId="40" xfId="10" applyNumberFormat="1" applyFont="1" applyFill="1" applyBorder="1" applyAlignment="1" applyProtection="1">
      <alignment horizontal="center" vertical="center" wrapText="1"/>
      <protection locked="0"/>
    </xf>
    <xf numFmtId="40" fontId="6" fillId="0" borderId="98" xfId="10" applyNumberFormat="1" applyFont="1" applyFill="1" applyBorder="1" applyAlignment="1" applyProtection="1">
      <alignment horizontal="center" vertical="center" wrapText="1"/>
    </xf>
    <xf numFmtId="40" fontId="6" fillId="0" borderId="45" xfId="10" applyNumberFormat="1" applyFont="1" applyFill="1" applyBorder="1" applyAlignment="1" applyProtection="1">
      <alignment horizontal="center" vertical="center" wrapText="1"/>
    </xf>
    <xf numFmtId="40" fontId="6" fillId="0" borderId="99" xfId="10" applyNumberFormat="1" applyFont="1" applyFill="1" applyBorder="1" applyAlignment="1" applyProtection="1">
      <alignment horizontal="center" vertical="center" wrapText="1"/>
    </xf>
    <xf numFmtId="0" fontId="10" fillId="9" borderId="9" xfId="0" applyFont="1" applyFill="1" applyBorder="1" applyAlignment="1">
      <alignment horizontal="left" vertical="center"/>
    </xf>
    <xf numFmtId="0" fontId="10" fillId="9" borderId="10" xfId="0" applyFont="1" applyFill="1" applyBorder="1" applyAlignment="1">
      <alignment horizontal="left" vertical="center"/>
    </xf>
    <xf numFmtId="0" fontId="10" fillId="9" borderId="11" xfId="0" applyFont="1" applyFill="1" applyBorder="1" applyAlignment="1">
      <alignment horizontal="left"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40" fontId="6" fillId="0" borderId="6" xfId="10" applyNumberFormat="1" applyFont="1" applyFill="1" applyBorder="1" applyAlignment="1" applyProtection="1">
      <alignment horizontal="center" vertical="top" wrapText="1"/>
    </xf>
    <xf numFmtId="40" fontId="6" fillId="0" borderId="14" xfId="10" applyNumberFormat="1" applyFont="1" applyFill="1" applyBorder="1" applyAlignment="1" applyProtection="1">
      <alignment horizontal="center" vertical="top" wrapText="1"/>
    </xf>
    <xf numFmtId="40" fontId="6" fillId="0" borderId="7" xfId="10" applyNumberFormat="1" applyFont="1" applyFill="1" applyBorder="1" applyAlignment="1" applyProtection="1">
      <alignment horizontal="center" vertical="top" wrapText="1"/>
    </xf>
    <xf numFmtId="38" fontId="18" fillId="2" borderId="23" xfId="10" applyFont="1" applyFill="1" applyBorder="1" applyAlignment="1" applyProtection="1">
      <alignment horizontal="center" vertical="center" wrapText="1"/>
      <protection locked="0"/>
    </xf>
    <xf numFmtId="38" fontId="18" fillId="2" borderId="24" xfId="10" applyFont="1" applyFill="1" applyBorder="1" applyAlignment="1" applyProtection="1">
      <alignment horizontal="center" vertical="center" wrapText="1"/>
      <protection locked="0"/>
    </xf>
    <xf numFmtId="38" fontId="18" fillId="2" borderId="25" xfId="10" applyFont="1" applyFill="1" applyBorder="1" applyAlignment="1" applyProtection="1">
      <alignment horizontal="center" vertical="center" wrapText="1"/>
      <protection locked="0"/>
    </xf>
    <xf numFmtId="38" fontId="6" fillId="2" borderId="23" xfId="10" applyFont="1" applyFill="1" applyBorder="1" applyAlignment="1" applyProtection="1">
      <alignment horizontal="center" vertical="top" wrapText="1"/>
      <protection locked="0"/>
    </xf>
    <xf numFmtId="38" fontId="6" fillId="2" borderId="24" xfId="10" applyFont="1" applyFill="1" applyBorder="1" applyAlignment="1" applyProtection="1">
      <alignment horizontal="center" vertical="top" wrapText="1"/>
      <protection locked="0"/>
    </xf>
    <xf numFmtId="38" fontId="6" fillId="2" borderId="25" xfId="10" applyFont="1" applyFill="1" applyBorder="1" applyAlignment="1" applyProtection="1">
      <alignment horizontal="center" vertical="top" wrapText="1"/>
      <protection locked="0"/>
    </xf>
    <xf numFmtId="38" fontId="18" fillId="0" borderId="32" xfId="10" applyFont="1" applyFill="1" applyBorder="1" applyAlignment="1" applyProtection="1">
      <alignment horizontal="left" vertical="center" wrapText="1"/>
    </xf>
    <xf numFmtId="38" fontId="18" fillId="0" borderId="14" xfId="10" applyFont="1" applyFill="1" applyBorder="1" applyAlignment="1" applyProtection="1">
      <alignment horizontal="left" vertical="center" wrapText="1"/>
    </xf>
    <xf numFmtId="38" fontId="18" fillId="0" borderId="7" xfId="10" applyFont="1" applyFill="1" applyBorder="1" applyAlignment="1" applyProtection="1">
      <alignment horizontal="left" vertical="center" wrapText="1"/>
    </xf>
    <xf numFmtId="0" fontId="6" fillId="0" borderId="16" xfId="0" applyFont="1" applyBorder="1" applyAlignment="1">
      <alignment horizontal="left" vertical="center"/>
    </xf>
    <xf numFmtId="0" fontId="6" fillId="0" borderId="63" xfId="0" applyFont="1" applyBorder="1" applyAlignment="1">
      <alignment horizontal="left" vertical="center"/>
    </xf>
    <xf numFmtId="0" fontId="5" fillId="0" borderId="16" xfId="0" applyFont="1" applyBorder="1" applyAlignment="1">
      <alignment horizontal="left" vertical="center"/>
    </xf>
    <xf numFmtId="40" fontId="18" fillId="2" borderId="24" xfId="10" applyNumberFormat="1" applyFont="1" applyFill="1" applyBorder="1" applyAlignment="1" applyProtection="1">
      <alignment horizontal="center" vertical="top" wrapText="1"/>
      <protection locked="0"/>
    </xf>
    <xf numFmtId="40" fontId="18" fillId="2" borderId="25" xfId="10" applyNumberFormat="1" applyFont="1" applyFill="1" applyBorder="1" applyAlignment="1" applyProtection="1">
      <alignment horizontal="center" vertical="top" wrapText="1"/>
      <protection locked="0"/>
    </xf>
    <xf numFmtId="40" fontId="18" fillId="2" borderId="23" xfId="10" applyNumberFormat="1" applyFont="1" applyFill="1" applyBorder="1" applyAlignment="1" applyProtection="1">
      <alignment horizontal="center" vertical="top" wrapText="1"/>
      <protection locked="0"/>
    </xf>
    <xf numFmtId="40" fontId="18" fillId="2" borderId="97" xfId="10" applyNumberFormat="1" applyFont="1" applyFill="1" applyBorder="1" applyAlignment="1" applyProtection="1">
      <alignment horizontal="center" vertical="top" wrapText="1"/>
      <protection locked="0"/>
    </xf>
    <xf numFmtId="40" fontId="18" fillId="2" borderId="89" xfId="10" applyNumberFormat="1" applyFont="1" applyFill="1" applyBorder="1" applyAlignment="1" applyProtection="1">
      <alignment horizontal="center" vertical="top" wrapText="1"/>
      <protection locked="0"/>
    </xf>
    <xf numFmtId="0" fontId="6" fillId="0" borderId="62" xfId="0" applyFont="1" applyBorder="1" applyAlignment="1">
      <alignment horizontal="left" vertical="center" wrapText="1"/>
    </xf>
    <xf numFmtId="0" fontId="6" fillId="0" borderId="16" xfId="0" applyFont="1" applyBorder="1" applyAlignment="1">
      <alignment horizontal="left" vertical="center" wrapText="1"/>
    </xf>
    <xf numFmtId="0" fontId="10" fillId="5" borderId="2" xfId="0" applyFont="1" applyFill="1" applyBorder="1" applyAlignment="1">
      <alignment horizontal="left" vertical="center"/>
    </xf>
    <xf numFmtId="0" fontId="10" fillId="5" borderId="0" xfId="0" applyFont="1" applyFill="1" applyAlignment="1">
      <alignment horizontal="left" vertical="center"/>
    </xf>
    <xf numFmtId="0" fontId="10" fillId="5" borderId="17" xfId="0" applyFont="1" applyFill="1" applyBorder="1" applyAlignment="1">
      <alignment horizontal="left" vertical="center"/>
    </xf>
    <xf numFmtId="0" fontId="10" fillId="5" borderId="15" xfId="0" applyFont="1" applyFill="1" applyBorder="1" applyAlignment="1">
      <alignment horizontal="left" vertical="center"/>
    </xf>
    <xf numFmtId="0" fontId="10" fillId="5" borderId="20" xfId="0" applyFont="1" applyFill="1" applyBorder="1" applyAlignment="1">
      <alignment horizontal="left" vertical="center"/>
    </xf>
    <xf numFmtId="0" fontId="6" fillId="0" borderId="29" xfId="0" applyFont="1" applyBorder="1" applyAlignment="1">
      <alignment horizontal="left" vertical="center"/>
    </xf>
    <xf numFmtId="0" fontId="6" fillId="0" borderId="46" xfId="0" applyFont="1" applyBorder="1" applyAlignment="1">
      <alignment horizontal="left" vertical="center"/>
    </xf>
    <xf numFmtId="40" fontId="6" fillId="2" borderId="89" xfId="10" applyNumberFormat="1" applyFont="1" applyFill="1" applyBorder="1" applyAlignment="1" applyProtection="1">
      <alignment horizontal="center" vertical="top" wrapText="1"/>
      <protection locked="0"/>
    </xf>
    <xf numFmtId="0" fontId="6" fillId="0" borderId="31" xfId="0" applyFont="1" applyBorder="1" applyAlignment="1">
      <alignment horizontal="left" vertical="center"/>
    </xf>
    <xf numFmtId="40" fontId="6" fillId="0" borderId="104" xfId="10" applyNumberFormat="1" applyFont="1" applyFill="1" applyBorder="1" applyAlignment="1" applyProtection="1">
      <alignment horizontal="center" vertical="top" wrapText="1"/>
    </xf>
    <xf numFmtId="40" fontId="6" fillId="0" borderId="105" xfId="10" applyNumberFormat="1" applyFont="1" applyFill="1" applyBorder="1" applyAlignment="1" applyProtection="1">
      <alignment horizontal="center" vertical="top" wrapText="1"/>
    </xf>
    <xf numFmtId="40" fontId="6" fillId="0" borderId="106" xfId="10" applyNumberFormat="1" applyFont="1" applyFill="1" applyBorder="1" applyAlignment="1" applyProtection="1">
      <alignment horizontal="center" vertical="top" wrapText="1"/>
    </xf>
    <xf numFmtId="40" fontId="6" fillId="0" borderId="101" xfId="10" applyNumberFormat="1" applyFont="1" applyFill="1" applyBorder="1" applyAlignment="1" applyProtection="1">
      <alignment horizontal="center" vertical="top" wrapText="1"/>
    </xf>
    <xf numFmtId="40" fontId="6" fillId="0" borderId="102" xfId="10" applyNumberFormat="1" applyFont="1" applyFill="1" applyBorder="1" applyAlignment="1" applyProtection="1">
      <alignment horizontal="center" vertical="top" wrapText="1"/>
    </xf>
    <xf numFmtId="40" fontId="6" fillId="0" borderId="103" xfId="10" applyNumberFormat="1" applyFont="1" applyFill="1" applyBorder="1" applyAlignment="1" applyProtection="1">
      <alignment horizontal="center" vertical="top" wrapText="1"/>
    </xf>
    <xf numFmtId="0" fontId="6" fillId="0" borderId="71" xfId="0" applyFont="1" applyBorder="1" applyAlignment="1">
      <alignment horizontal="left" vertical="center"/>
    </xf>
    <xf numFmtId="0" fontId="6" fillId="0" borderId="67" xfId="0" applyFont="1" applyBorder="1" applyAlignment="1">
      <alignment horizontal="left" vertical="center"/>
    </xf>
    <xf numFmtId="0" fontId="6" fillId="0" borderId="62" xfId="0" applyFont="1" applyBorder="1" applyAlignment="1">
      <alignment horizontal="left" vertical="center"/>
    </xf>
    <xf numFmtId="40" fontId="6" fillId="0" borderId="75" xfId="10" applyNumberFormat="1" applyFont="1" applyFill="1" applyBorder="1" applyAlignment="1" applyProtection="1">
      <alignment horizontal="center" vertical="top" wrapText="1"/>
    </xf>
    <xf numFmtId="40" fontId="6" fillId="0" borderId="25" xfId="10" applyNumberFormat="1" applyFont="1" applyFill="1" applyBorder="1" applyAlignment="1" applyProtection="1">
      <alignment horizontal="center" vertical="top" wrapText="1"/>
    </xf>
    <xf numFmtId="40" fontId="6" fillId="0" borderId="86" xfId="10" applyNumberFormat="1" applyFont="1" applyFill="1" applyBorder="1" applyAlignment="1" applyProtection="1">
      <alignment horizontal="center" vertical="top" wrapText="1"/>
    </xf>
    <xf numFmtId="40" fontId="6" fillId="0" borderId="88" xfId="10" applyNumberFormat="1" applyFont="1" applyFill="1" applyBorder="1" applyAlignment="1" applyProtection="1">
      <alignment horizontal="center" vertical="top" wrapText="1"/>
    </xf>
    <xf numFmtId="0" fontId="24" fillId="0" borderId="0" xfId="0" applyFont="1" applyAlignment="1">
      <alignment horizontal="center" vertical="center" wrapText="1"/>
    </xf>
    <xf numFmtId="0" fontId="24" fillId="0" borderId="43" xfId="0" applyFont="1" applyBorder="1" applyAlignment="1">
      <alignment horizontal="center" vertical="center" wrapText="1"/>
    </xf>
    <xf numFmtId="0" fontId="25" fillId="0" borderId="62"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93"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95"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93" xfId="0" applyFont="1" applyBorder="1" applyAlignment="1">
      <alignment horizontal="center" vertical="center" wrapText="1"/>
    </xf>
    <xf numFmtId="0" fontId="25" fillId="0" borderId="70" xfId="0" applyFont="1" applyBorder="1" applyAlignment="1">
      <alignment horizontal="left" vertical="center" wrapText="1"/>
    </xf>
    <xf numFmtId="0" fontId="25" fillId="0" borderId="0" xfId="0" applyFont="1" applyAlignment="1">
      <alignment horizontal="left" vertical="center" wrapText="1"/>
    </xf>
    <xf numFmtId="0" fontId="25" fillId="0" borderId="5" xfId="0" applyFont="1" applyBorder="1" applyAlignment="1">
      <alignment horizontal="left" vertical="center" wrapText="1"/>
    </xf>
    <xf numFmtId="0" fontId="25" fillId="0" borderId="73" xfId="0" applyFont="1" applyBorder="1" applyAlignment="1">
      <alignment horizontal="center" vertical="center" wrapText="1"/>
    </xf>
    <xf numFmtId="0" fontId="25" fillId="0" borderId="36" xfId="0" applyFont="1" applyBorder="1" applyAlignment="1">
      <alignment horizontal="center" vertical="center" wrapText="1"/>
    </xf>
    <xf numFmtId="2" fontId="18" fillId="0" borderId="0" xfId="0" applyNumberFormat="1" applyFont="1" applyAlignment="1">
      <alignment horizontal="center" vertical="center"/>
    </xf>
    <xf numFmtId="2" fontId="18" fillId="2" borderId="23" xfId="0" applyNumberFormat="1" applyFont="1" applyFill="1" applyBorder="1" applyAlignment="1" applyProtection="1">
      <alignment horizontal="center" vertical="center"/>
      <protection locked="0"/>
    </xf>
    <xf numFmtId="2" fontId="18" fillId="2" borderId="24" xfId="0" applyNumberFormat="1" applyFont="1" applyFill="1" applyBorder="1" applyAlignment="1" applyProtection="1">
      <alignment horizontal="center" vertical="center"/>
      <protection locked="0"/>
    </xf>
    <xf numFmtId="2" fontId="18" fillId="2" borderId="25" xfId="0" applyNumberFormat="1" applyFont="1" applyFill="1" applyBorder="1" applyAlignment="1" applyProtection="1">
      <alignment horizontal="center" vertical="center"/>
      <protection locked="0"/>
    </xf>
    <xf numFmtId="2" fontId="18" fillId="2" borderId="35" xfId="0" applyNumberFormat="1" applyFont="1" applyFill="1" applyBorder="1" applyAlignment="1" applyProtection="1">
      <alignment horizontal="center" vertical="center"/>
      <protection locked="0"/>
    </xf>
    <xf numFmtId="2" fontId="18" fillId="2" borderId="36" xfId="0" applyNumberFormat="1" applyFont="1" applyFill="1" applyBorder="1" applyAlignment="1" applyProtection="1">
      <alignment horizontal="center" vertical="center"/>
      <protection locked="0"/>
    </xf>
    <xf numFmtId="2" fontId="18" fillId="2" borderId="37" xfId="0" applyNumberFormat="1" applyFont="1" applyFill="1" applyBorder="1" applyAlignment="1" applyProtection="1">
      <alignment horizontal="center" vertical="center"/>
      <protection locked="0"/>
    </xf>
    <xf numFmtId="0" fontId="24" fillId="0" borderId="71" xfId="0" applyFont="1" applyBorder="1" applyAlignment="1">
      <alignment horizontal="center" vertical="center"/>
    </xf>
    <xf numFmtId="0" fontId="24" fillId="0" borderId="67" xfId="0" applyFont="1" applyBorder="1" applyAlignment="1">
      <alignment horizontal="center" vertical="center"/>
    </xf>
    <xf numFmtId="0" fontId="24" fillId="0" borderId="72" xfId="0" applyFont="1" applyBorder="1" applyAlignment="1">
      <alignment horizontal="center" vertical="center"/>
    </xf>
    <xf numFmtId="0" fontId="24" fillId="0" borderId="73" xfId="0" applyFont="1" applyBorder="1" applyAlignment="1">
      <alignment horizontal="center" vertical="center"/>
    </xf>
    <xf numFmtId="0" fontId="24" fillId="0" borderId="36" xfId="0" applyFont="1" applyBorder="1" applyAlignment="1">
      <alignment horizontal="center" vertical="center"/>
    </xf>
    <xf numFmtId="0" fontId="24" fillId="0" borderId="74" xfId="0" applyFont="1" applyBorder="1" applyAlignment="1">
      <alignment horizontal="center" vertical="center"/>
    </xf>
    <xf numFmtId="0" fontId="6" fillId="0" borderId="27" xfId="0" applyFont="1" applyBorder="1" applyAlignment="1">
      <alignment horizontal="left" vertical="center"/>
    </xf>
    <xf numFmtId="0" fontId="24" fillId="0" borderId="71" xfId="0" applyFont="1" applyBorder="1" applyAlignment="1">
      <alignment horizontal="center" vertical="center" wrapText="1"/>
    </xf>
    <xf numFmtId="40" fontId="6" fillId="0" borderId="87" xfId="10" applyNumberFormat="1" applyFont="1" applyFill="1" applyBorder="1" applyAlignment="1" applyProtection="1">
      <alignment horizontal="center" vertical="top" wrapText="1"/>
    </xf>
    <xf numFmtId="0" fontId="24" fillId="0" borderId="67" xfId="0" applyFont="1" applyBorder="1" applyAlignment="1">
      <alignment horizontal="center" vertical="center" wrapText="1"/>
    </xf>
    <xf numFmtId="0" fontId="24" fillId="0" borderId="72" xfId="0" applyFont="1" applyBorder="1" applyAlignment="1">
      <alignment horizontal="center" vertical="center" wrapText="1"/>
    </xf>
    <xf numFmtId="0" fontId="24" fillId="0" borderId="73"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74" xfId="0" applyFont="1" applyBorder="1" applyAlignment="1">
      <alignment horizontal="center" vertical="center" wrapText="1"/>
    </xf>
    <xf numFmtId="40" fontId="6" fillId="0" borderId="57" xfId="10" applyNumberFormat="1" applyFont="1" applyFill="1" applyBorder="1" applyAlignment="1" applyProtection="1">
      <alignment horizontal="center" vertical="top"/>
    </xf>
    <xf numFmtId="40" fontId="6" fillId="0" borderId="54" xfId="10" applyNumberFormat="1" applyFont="1" applyFill="1" applyBorder="1" applyAlignment="1" applyProtection="1">
      <alignment horizontal="center" vertical="top"/>
    </xf>
    <xf numFmtId="38" fontId="6" fillId="0" borderId="54" xfId="10" applyFont="1" applyFill="1" applyBorder="1" applyAlignment="1" applyProtection="1">
      <alignment horizontal="center" vertical="top"/>
    </xf>
    <xf numFmtId="0" fontId="6" fillId="0" borderId="91" xfId="0" applyFont="1" applyBorder="1" applyAlignment="1">
      <alignment horizontal="left" vertical="center"/>
    </xf>
    <xf numFmtId="38" fontId="6" fillId="0" borderId="18" xfId="10" applyFont="1" applyFill="1" applyBorder="1" applyAlignment="1" applyProtection="1">
      <alignment horizontal="center" vertical="top" wrapText="1"/>
    </xf>
    <xf numFmtId="0" fontId="10" fillId="0" borderId="67" xfId="0" applyFont="1" applyBorder="1" applyAlignment="1">
      <alignment horizontal="left" vertical="center"/>
    </xf>
    <xf numFmtId="0" fontId="10" fillId="0" borderId="0" xfId="0" applyFont="1" applyAlignment="1">
      <alignment horizontal="left" vertical="center"/>
    </xf>
    <xf numFmtId="0" fontId="24" fillId="0" borderId="70" xfId="0" applyFont="1" applyBorder="1" applyAlignment="1">
      <alignment horizontal="center" vertical="center" wrapText="1"/>
    </xf>
    <xf numFmtId="0" fontId="10" fillId="5" borderId="12" xfId="0" applyFont="1" applyFill="1" applyBorder="1" applyAlignment="1">
      <alignment horizontal="left" vertical="center"/>
    </xf>
    <xf numFmtId="0" fontId="24" fillId="0" borderId="90" xfId="0" applyFont="1" applyBorder="1" applyAlignment="1">
      <alignment horizontal="center" vertical="center" wrapText="1"/>
    </xf>
    <xf numFmtId="0" fontId="24" fillId="0" borderId="77" xfId="0" applyFont="1" applyBorder="1" applyAlignment="1">
      <alignment horizontal="center" vertical="center" wrapText="1"/>
    </xf>
    <xf numFmtId="40" fontId="6" fillId="0" borderId="83" xfId="10" applyNumberFormat="1" applyFont="1" applyFill="1" applyBorder="1" applyAlignment="1" applyProtection="1">
      <alignment horizontal="center" vertical="top" wrapText="1"/>
    </xf>
    <xf numFmtId="40" fontId="6" fillId="0" borderId="85" xfId="10" applyNumberFormat="1" applyFont="1" applyFill="1" applyBorder="1" applyAlignment="1" applyProtection="1">
      <alignment horizontal="center" vertical="top" wrapText="1"/>
    </xf>
    <xf numFmtId="0" fontId="10" fillId="0" borderId="2" xfId="0" applyFont="1" applyBorder="1" applyAlignment="1">
      <alignment vertical="center"/>
    </xf>
    <xf numFmtId="0" fontId="10" fillId="0" borderId="12" xfId="0" applyFont="1" applyBorder="1" applyAlignment="1">
      <alignment vertical="center"/>
    </xf>
    <xf numFmtId="0" fontId="10" fillId="0" borderId="3" xfId="0" applyFont="1" applyBorder="1" applyAlignment="1">
      <alignment vertical="center"/>
    </xf>
    <xf numFmtId="40" fontId="6" fillId="2" borderId="41" xfId="10" applyNumberFormat="1" applyFont="1" applyFill="1" applyBorder="1" applyAlignment="1" applyProtection="1">
      <alignment horizontal="center" vertical="top" wrapText="1"/>
      <protection locked="0"/>
    </xf>
    <xf numFmtId="40" fontId="6" fillId="2" borderId="42" xfId="10" applyNumberFormat="1" applyFont="1" applyFill="1" applyBorder="1" applyAlignment="1" applyProtection="1">
      <alignment horizontal="center" vertical="top" wrapText="1"/>
      <protection locked="0"/>
    </xf>
    <xf numFmtId="40" fontId="6" fillId="2" borderId="58" xfId="10" applyNumberFormat="1" applyFont="1" applyFill="1" applyBorder="1" applyAlignment="1" applyProtection="1">
      <alignment horizontal="center" vertical="top" wrapText="1"/>
      <protection locked="0"/>
    </xf>
    <xf numFmtId="40" fontId="6" fillId="0" borderId="80" xfId="10" applyNumberFormat="1" applyFont="1" applyFill="1" applyBorder="1" applyAlignment="1" applyProtection="1">
      <alignment horizontal="center" vertical="top"/>
    </xf>
    <xf numFmtId="38" fontId="6" fillId="0" borderId="57" xfId="10" applyFont="1" applyFill="1" applyBorder="1" applyAlignment="1" applyProtection="1">
      <alignment horizontal="center" vertical="top" wrapText="1"/>
    </xf>
    <xf numFmtId="38" fontId="6" fillId="0" borderId="59" xfId="10" applyFont="1" applyFill="1" applyBorder="1" applyAlignment="1" applyProtection="1">
      <alignment horizontal="center" vertical="top"/>
    </xf>
    <xf numFmtId="0" fontId="18" fillId="0" borderId="4" xfId="0" applyFont="1" applyBorder="1" applyAlignment="1">
      <alignment horizontal="left" vertical="center"/>
    </xf>
    <xf numFmtId="0" fontId="18" fillId="0" borderId="0" xfId="0" applyFont="1" applyAlignment="1">
      <alignment horizontal="left" vertical="center"/>
    </xf>
    <xf numFmtId="40" fontId="6" fillId="0" borderId="82" xfId="10" applyNumberFormat="1" applyFont="1" applyFill="1" applyBorder="1" applyAlignment="1" applyProtection="1">
      <alignment horizontal="center" vertical="top" wrapText="1"/>
    </xf>
    <xf numFmtId="40" fontId="6" fillId="0" borderId="84" xfId="10" applyNumberFormat="1" applyFont="1" applyFill="1" applyBorder="1" applyAlignment="1" applyProtection="1">
      <alignment horizontal="center" vertical="top" wrapText="1"/>
    </xf>
    <xf numFmtId="0" fontId="10" fillId="5" borderId="4" xfId="0" applyFont="1" applyFill="1" applyBorder="1" applyAlignment="1">
      <alignment horizontal="left" vertical="center"/>
    </xf>
    <xf numFmtId="0" fontId="10" fillId="5" borderId="19" xfId="0" applyFont="1" applyFill="1" applyBorder="1" applyAlignment="1">
      <alignment horizontal="left" vertical="center"/>
    </xf>
    <xf numFmtId="2" fontId="18" fillId="0" borderId="33" xfId="0" applyNumberFormat="1" applyFont="1" applyBorder="1" applyAlignment="1">
      <alignment horizontal="center" vertical="center"/>
    </xf>
    <xf numFmtId="40" fontId="6" fillId="2" borderId="75" xfId="10" applyNumberFormat="1" applyFont="1" applyFill="1" applyBorder="1" applyAlignment="1" applyProtection="1">
      <alignment horizontal="center" vertical="top" wrapText="1"/>
      <protection locked="0"/>
    </xf>
    <xf numFmtId="0" fontId="6" fillId="0" borderId="65" xfId="0" applyFont="1" applyBorder="1" applyAlignment="1">
      <alignment horizontal="left" vertical="center" wrapText="1"/>
    </xf>
    <xf numFmtId="0" fontId="6" fillId="0" borderId="17" xfId="0" applyFont="1" applyBorder="1" applyAlignment="1">
      <alignment horizontal="left" vertical="center" wrapText="1"/>
    </xf>
    <xf numFmtId="0" fontId="6" fillId="0" borderId="66" xfId="0" applyFont="1" applyBorder="1" applyAlignment="1">
      <alignment horizontal="left" vertical="center" wrapText="1"/>
    </xf>
    <xf numFmtId="0" fontId="6" fillId="2" borderId="0" xfId="0" applyFont="1" applyFill="1" applyAlignment="1">
      <alignment horizontal="center" vertical="center"/>
    </xf>
    <xf numFmtId="0" fontId="5" fillId="0" borderId="0" xfId="0" applyFont="1" applyAlignment="1" applyProtection="1">
      <alignment horizontal="right"/>
      <protection locked="0"/>
    </xf>
    <xf numFmtId="0" fontId="10" fillId="0" borderId="78" xfId="0" applyFont="1" applyBorder="1" applyAlignment="1">
      <alignment horizontal="left" vertical="center"/>
    </xf>
    <xf numFmtId="0" fontId="10" fillId="0" borderId="12" xfId="0" applyFont="1" applyBorder="1" applyAlignment="1">
      <alignment horizontal="left" vertical="center"/>
    </xf>
    <xf numFmtId="0" fontId="10" fillId="0" borderId="79" xfId="0" applyFont="1" applyBorder="1" applyAlignment="1">
      <alignment horizontal="left" vertical="center"/>
    </xf>
    <xf numFmtId="0" fontId="10" fillId="0" borderId="70" xfId="0" applyFont="1" applyBorder="1" applyAlignment="1">
      <alignment horizontal="left" vertical="center"/>
    </xf>
    <xf numFmtId="0" fontId="10" fillId="0" borderId="43" xfId="0" applyFont="1" applyBorder="1" applyAlignment="1">
      <alignment horizontal="left" vertical="center"/>
    </xf>
    <xf numFmtId="0" fontId="24" fillId="0" borderId="39" xfId="0" applyFont="1" applyBorder="1" applyAlignment="1">
      <alignment horizontal="center" vertical="center" wrapText="1"/>
    </xf>
    <xf numFmtId="0" fontId="24" fillId="0" borderId="76" xfId="0" applyFont="1" applyBorder="1" applyAlignment="1">
      <alignment horizontal="center" vertical="center" wrapText="1"/>
    </xf>
    <xf numFmtId="0" fontId="6" fillId="0" borderId="0" xfId="0" applyFont="1" applyAlignment="1">
      <alignment horizontal="right" vertical="center"/>
    </xf>
    <xf numFmtId="2" fontId="18" fillId="0" borderId="39" xfId="0" applyNumberFormat="1" applyFont="1" applyBorder="1" applyAlignment="1">
      <alignment horizontal="center" vertical="center"/>
    </xf>
    <xf numFmtId="0" fontId="19" fillId="0" borderId="0" xfId="0" applyFont="1" applyAlignment="1">
      <alignment horizontal="center" vertical="center" wrapText="1"/>
    </xf>
    <xf numFmtId="0" fontId="19" fillId="0" borderId="43"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74" xfId="0" applyFont="1" applyBorder="1" applyAlignment="1">
      <alignment horizontal="center" vertical="center" wrapText="1"/>
    </xf>
    <xf numFmtId="0" fontId="6" fillId="0" borderId="64" xfId="0" applyFont="1" applyBorder="1" applyAlignment="1">
      <alignment horizontal="left" vertical="center"/>
    </xf>
    <xf numFmtId="40" fontId="6" fillId="2" borderId="44" xfId="10" applyNumberFormat="1" applyFont="1" applyFill="1" applyBorder="1" applyAlignment="1" applyProtection="1">
      <alignment horizontal="center" vertical="top" wrapText="1"/>
      <protection locked="0"/>
    </xf>
    <xf numFmtId="40" fontId="6" fillId="2" borderId="45" xfId="10" applyNumberFormat="1" applyFont="1" applyFill="1" applyBorder="1" applyAlignment="1" applyProtection="1">
      <alignment horizontal="center" vertical="top" wrapText="1"/>
      <protection locked="0"/>
    </xf>
    <xf numFmtId="40" fontId="6" fillId="2" borderId="92" xfId="10" applyNumberFormat="1" applyFont="1" applyFill="1" applyBorder="1" applyAlignment="1" applyProtection="1">
      <alignment horizontal="center" vertical="top" wrapText="1"/>
      <protection locked="0"/>
    </xf>
    <xf numFmtId="0" fontId="25" fillId="0" borderId="71" xfId="0" applyFont="1" applyBorder="1" applyAlignment="1">
      <alignment horizontal="center" vertical="center" wrapText="1"/>
    </xf>
    <xf numFmtId="0" fontId="25" fillId="0" borderId="72" xfId="0" applyFont="1" applyBorder="1" applyAlignment="1">
      <alignment horizontal="center" vertical="center" wrapText="1"/>
    </xf>
    <xf numFmtId="0" fontId="25" fillId="0" borderId="74"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73" xfId="0" applyFont="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horizontal="left" vertical="center" wrapText="1"/>
    </xf>
    <xf numFmtId="0" fontId="6" fillId="0" borderId="6" xfId="0" applyFont="1" applyBorder="1" applyAlignment="1">
      <alignment horizontal="left" vertical="center" wrapText="1"/>
    </xf>
    <xf numFmtId="0" fontId="6" fillId="2" borderId="38" xfId="0" applyFont="1" applyFill="1" applyBorder="1" applyAlignment="1" applyProtection="1">
      <alignment horizontal="center" vertical="center" wrapText="1"/>
      <protection locked="0"/>
    </xf>
    <xf numFmtId="0" fontId="6" fillId="2" borderId="53"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protection locked="0"/>
    </xf>
    <xf numFmtId="0" fontId="10" fillId="2" borderId="42" xfId="0" applyFont="1" applyFill="1" applyBorder="1" applyAlignment="1" applyProtection="1">
      <alignment horizontal="center" vertical="center"/>
      <protection locked="0"/>
    </xf>
    <xf numFmtId="0" fontId="10" fillId="2" borderId="56" xfId="0" applyFont="1" applyFill="1" applyBorder="1" applyAlignment="1" applyProtection="1">
      <alignment horizontal="center" vertical="center"/>
      <protection locked="0"/>
    </xf>
    <xf numFmtId="0" fontId="6" fillId="0" borderId="13" xfId="0" applyFont="1" applyBorder="1" applyAlignment="1">
      <alignment horizontal="center" vertical="center" wrapText="1"/>
    </xf>
    <xf numFmtId="0" fontId="6" fillId="0" borderId="26"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13" xfId="0" applyFont="1" applyBorder="1" applyAlignment="1">
      <alignment horizontal="left" vertical="center" wrapText="1"/>
    </xf>
    <xf numFmtId="0" fontId="6" fillId="0" borderId="2" xfId="0" applyFont="1" applyBorder="1" applyAlignment="1">
      <alignment horizontal="left" vertical="center" wrapText="1"/>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6" fillId="0" borderId="49" xfId="0" applyFont="1" applyBorder="1" applyAlignment="1">
      <alignment horizontal="center" wrapText="1"/>
    </xf>
    <xf numFmtId="0" fontId="6" fillId="0" borderId="30" xfId="0" applyFont="1" applyBorder="1" applyAlignment="1">
      <alignment horizontal="center" wrapText="1"/>
    </xf>
    <xf numFmtId="0" fontId="6" fillId="0" borderId="36" xfId="0" applyFont="1" applyBorder="1" applyAlignment="1">
      <alignment horizontal="center"/>
    </xf>
    <xf numFmtId="0" fontId="6" fillId="0" borderId="49" xfId="0" applyFont="1" applyBorder="1" applyAlignment="1">
      <alignment horizontal="center" vertical="center" wrapText="1"/>
    </xf>
    <xf numFmtId="0" fontId="6" fillId="0" borderId="34" xfId="0" applyFont="1" applyBorder="1" applyAlignment="1">
      <alignment horizontal="center" vertical="center"/>
    </xf>
    <xf numFmtId="0" fontId="6" fillId="0" borderId="30" xfId="0" applyFont="1" applyBorder="1" applyAlignment="1">
      <alignment horizontal="center" vertical="center"/>
    </xf>
    <xf numFmtId="0" fontId="10" fillId="0" borderId="50" xfId="0" applyFont="1" applyBorder="1" applyAlignment="1">
      <alignment horizontal="center" vertical="center"/>
    </xf>
    <xf numFmtId="0" fontId="10" fillId="0" borderId="40" xfId="0" applyFont="1" applyBorder="1" applyAlignment="1">
      <alignment horizontal="center" vertical="center"/>
    </xf>
    <xf numFmtId="0" fontId="10" fillId="0" borderId="35" xfId="0" applyFont="1" applyBorder="1" applyAlignment="1">
      <alignment horizontal="center" vertical="center"/>
    </xf>
    <xf numFmtId="0" fontId="10" fillId="0" borderId="37" xfId="0" applyFont="1" applyBorder="1" applyAlignment="1">
      <alignment horizontal="center" vertical="center"/>
    </xf>
    <xf numFmtId="0" fontId="10" fillId="0" borderId="50"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37" xfId="0" applyFont="1" applyBorder="1" applyAlignment="1">
      <alignment horizontal="center" vertical="center" shrinkToFit="1"/>
    </xf>
    <xf numFmtId="0" fontId="28" fillId="0" borderId="0" xfId="0" applyFont="1" applyAlignment="1">
      <alignment horizontal="left"/>
    </xf>
    <xf numFmtId="0" fontId="28" fillId="0" borderId="36" xfId="0" applyFont="1" applyBorder="1" applyAlignment="1">
      <alignment horizontal="center" shrinkToFit="1"/>
    </xf>
    <xf numFmtId="0" fontId="6" fillId="0" borderId="69" xfId="0" applyFont="1" applyBorder="1" applyAlignment="1">
      <alignment horizontal="left" vertical="center" wrapText="1"/>
    </xf>
    <xf numFmtId="0" fontId="6" fillId="0" borderId="68" xfId="0" applyFont="1" applyBorder="1" applyAlignment="1">
      <alignment horizontal="left" vertical="center" wrapText="1"/>
    </xf>
    <xf numFmtId="0" fontId="18" fillId="0" borderId="39" xfId="0" applyFont="1" applyBorder="1" applyAlignment="1">
      <alignment horizontal="center" shrinkToFit="1"/>
    </xf>
  </cellXfs>
  <cellStyles count="11">
    <cellStyle name="桁区切り" xfId="10" builtinId="6"/>
    <cellStyle name="桁区切り 2" xfId="2" xr:uid="{00000000-0005-0000-0000-000001000000}"/>
    <cellStyle name="桁区切り 3" xfId="9" xr:uid="{00000000-0005-0000-0000-000002000000}"/>
    <cellStyle name="通貨 2" xfId="3" xr:uid="{00000000-0005-0000-0000-000003000000}"/>
    <cellStyle name="標準" xfId="0" builtinId="0"/>
    <cellStyle name="標準 2" xfId="1" xr:uid="{00000000-0005-0000-0000-000005000000}"/>
    <cellStyle name="標準 2 2" xfId="6" xr:uid="{00000000-0005-0000-0000-000006000000}"/>
    <cellStyle name="標準 2 3" xfId="5" xr:uid="{00000000-0005-0000-0000-000007000000}"/>
    <cellStyle name="標準 3" xfId="4" xr:uid="{00000000-0005-0000-0000-000008000000}"/>
    <cellStyle name="標準 4" xfId="7" xr:uid="{00000000-0005-0000-0000-000009000000}"/>
    <cellStyle name="標準 5" xfId="8" xr:uid="{00000000-0005-0000-0000-00000A000000}"/>
  </cellStyles>
  <dxfs count="3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numFmt numFmtId="0" formatCode="General"/>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CFFFF"/>
      <color rgb="FFFFCC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REF!"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file>

<file path=xl/ctrlProps/ctrlProp17.xml><?xml version="1.0" encoding="utf-8"?>
<formControlPr xmlns="http://schemas.microsoft.com/office/spreadsheetml/2009/9/main" objectType="GBox"/>
</file>

<file path=xl/ctrlProps/ctrlProp18.xml><?xml version="1.0" encoding="utf-8"?>
<formControlPr xmlns="http://schemas.microsoft.com/office/spreadsheetml/2009/9/main" objectType="Radio" firstButton="1" fmlaLink="#REF!"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REF!" lockText="1" noThreeD="1"/>
</file>

<file path=xl/ctrlProps/ctrlProp20.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REF!"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30</xdr:row>
          <xdr:rowOff>0</xdr:rowOff>
        </xdr:from>
        <xdr:to>
          <xdr:col>10</xdr:col>
          <xdr:colOff>487680</xdr:colOff>
          <xdr:row>30</xdr:row>
          <xdr:rowOff>76200</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1042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106680</xdr:colOff>
          <xdr:row>30</xdr:row>
          <xdr:rowOff>0</xdr:rowOff>
        </xdr:from>
        <xdr:to>
          <xdr:col>3</xdr:col>
          <xdr:colOff>1021080</xdr:colOff>
          <xdr:row>30</xdr:row>
          <xdr:rowOff>38100</xdr:rowOff>
        </xdr:to>
        <xdr:sp macro="" textlink="">
          <xdr:nvSpPr>
            <xdr:cNvPr id="3093" name="rdoERRConformityNone"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対象となる用途がない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30</xdr:row>
          <xdr:rowOff>0</xdr:rowOff>
        </xdr:from>
        <xdr:to>
          <xdr:col>4</xdr:col>
          <xdr:colOff>480060</xdr:colOff>
          <xdr:row>31</xdr:row>
          <xdr:rowOff>121920</xdr:rowOff>
        </xdr:to>
        <xdr:sp macro="" textlink="">
          <xdr:nvSpPr>
            <xdr:cNvPr id="3100" name="Option Button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30</xdr:row>
          <xdr:rowOff>0</xdr:rowOff>
        </xdr:from>
        <xdr:to>
          <xdr:col>6</xdr:col>
          <xdr:colOff>83820</xdr:colOff>
          <xdr:row>31</xdr:row>
          <xdr:rowOff>99060</xdr:rowOff>
        </xdr:to>
        <xdr:sp macro="" textlink="">
          <xdr:nvSpPr>
            <xdr:cNvPr id="3102" name="Option Button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30</xdr:row>
          <xdr:rowOff>0</xdr:rowOff>
        </xdr:from>
        <xdr:to>
          <xdr:col>14</xdr:col>
          <xdr:colOff>38100</xdr:colOff>
          <xdr:row>31</xdr:row>
          <xdr:rowOff>175260</xdr:rowOff>
        </xdr:to>
        <xdr:sp macro="" textlink="">
          <xdr:nvSpPr>
            <xdr:cNvPr id="3103" name="Group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1055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91440</xdr:colOff>
          <xdr:row>31</xdr:row>
          <xdr:rowOff>99060</xdr:rowOff>
        </xdr:to>
        <xdr:sp macro="" textlink="">
          <xdr:nvSpPr>
            <xdr:cNvPr id="3104" name="Option Button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830580</xdr:colOff>
          <xdr:row>30</xdr:row>
          <xdr:rowOff>0</xdr:rowOff>
        </xdr:from>
        <xdr:to>
          <xdr:col>6</xdr:col>
          <xdr:colOff>487680</xdr:colOff>
          <xdr:row>31</xdr:row>
          <xdr:rowOff>106680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30</xdr:row>
          <xdr:rowOff>0</xdr:rowOff>
        </xdr:from>
        <xdr:to>
          <xdr:col>6</xdr:col>
          <xdr:colOff>518160</xdr:colOff>
          <xdr:row>31</xdr:row>
          <xdr:rowOff>106680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30</xdr:row>
          <xdr:rowOff>0</xdr:rowOff>
        </xdr:from>
        <xdr:to>
          <xdr:col>9</xdr:col>
          <xdr:colOff>236220</xdr:colOff>
          <xdr:row>31</xdr:row>
          <xdr:rowOff>106680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30</xdr:row>
          <xdr:rowOff>0</xdr:rowOff>
        </xdr:from>
        <xdr:to>
          <xdr:col>11</xdr:col>
          <xdr:colOff>335280</xdr:colOff>
          <xdr:row>31</xdr:row>
          <xdr:rowOff>106680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0</xdr:rowOff>
        </xdr:from>
        <xdr:to>
          <xdr:col>5</xdr:col>
          <xdr:colOff>160020</xdr:colOff>
          <xdr:row>31</xdr:row>
          <xdr:rowOff>106680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木造</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1104900</xdr:colOff>
          <xdr:row>11</xdr:row>
          <xdr:rowOff>175260</xdr:rowOff>
        </xdr:from>
        <xdr:to>
          <xdr:col>7</xdr:col>
          <xdr:colOff>22860</xdr:colOff>
          <xdr:row>13</xdr:row>
          <xdr:rowOff>22860</xdr:rowOff>
        </xdr:to>
        <xdr:sp macro="" textlink="">
          <xdr:nvSpPr>
            <xdr:cNvPr id="3116" name="Group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1068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60960</xdr:colOff>
          <xdr:row>11</xdr:row>
          <xdr:rowOff>182880</xdr:rowOff>
        </xdr:from>
        <xdr:to>
          <xdr:col>4</xdr:col>
          <xdr:colOff>632460</xdr:colOff>
          <xdr:row>13</xdr:row>
          <xdr:rowOff>22860</xdr:rowOff>
        </xdr:to>
        <xdr:sp macro="" textlink="">
          <xdr:nvSpPr>
            <xdr:cNvPr id="3117" name="rdoPlan"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640080</xdr:colOff>
          <xdr:row>11</xdr:row>
          <xdr:rowOff>182880</xdr:rowOff>
        </xdr:from>
        <xdr:to>
          <xdr:col>4</xdr:col>
          <xdr:colOff>1249680</xdr:colOff>
          <xdr:row>13</xdr:row>
          <xdr:rowOff>22860</xdr:rowOff>
        </xdr:to>
        <xdr:sp macro="" textlink="">
          <xdr:nvSpPr>
            <xdr:cNvPr id="3118" name="rdoModify"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1242060</xdr:colOff>
          <xdr:row>11</xdr:row>
          <xdr:rowOff>182880</xdr:rowOff>
        </xdr:from>
        <xdr:to>
          <xdr:col>5</xdr:col>
          <xdr:colOff>297180</xdr:colOff>
          <xdr:row>13</xdr:row>
          <xdr:rowOff>22860</xdr:rowOff>
        </xdr:to>
        <xdr:sp macro="" textlink="">
          <xdr:nvSpPr>
            <xdr:cNvPr id="3119" name="rdoComplete"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1363980</xdr:colOff>
          <xdr:row>0</xdr:row>
          <xdr:rowOff>220980</xdr:rowOff>
        </xdr:from>
        <xdr:to>
          <xdr:col>9</xdr:col>
          <xdr:colOff>220980</xdr:colOff>
          <xdr:row>1</xdr:row>
          <xdr:rowOff>0</xdr:rowOff>
        </xdr:to>
        <xdr:sp macro="" textlink="">
          <xdr:nvSpPr>
            <xdr:cNvPr id="3120" name="Group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1104900</xdr:colOff>
          <xdr:row>28</xdr:row>
          <xdr:rowOff>0</xdr:rowOff>
        </xdr:from>
        <xdr:to>
          <xdr:col>7</xdr:col>
          <xdr:colOff>22860</xdr:colOff>
          <xdr:row>28</xdr:row>
          <xdr:rowOff>22860</xdr:rowOff>
        </xdr:to>
        <xdr:sp macro="" textlink="">
          <xdr:nvSpPr>
            <xdr:cNvPr id="3121" name="Group Box 44"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1068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60960</xdr:colOff>
          <xdr:row>28</xdr:row>
          <xdr:rowOff>0</xdr:rowOff>
        </xdr:from>
        <xdr:to>
          <xdr:col>4</xdr:col>
          <xdr:colOff>632460</xdr:colOff>
          <xdr:row>28</xdr:row>
          <xdr:rowOff>22860</xdr:rowOff>
        </xdr:to>
        <xdr:sp macro="" textlink="">
          <xdr:nvSpPr>
            <xdr:cNvPr id="3122" name="rdoPlan"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640080</xdr:colOff>
          <xdr:row>28</xdr:row>
          <xdr:rowOff>0</xdr:rowOff>
        </xdr:from>
        <xdr:to>
          <xdr:col>4</xdr:col>
          <xdr:colOff>1249680</xdr:colOff>
          <xdr:row>28</xdr:row>
          <xdr:rowOff>22860</xdr:rowOff>
        </xdr:to>
        <xdr:sp macro="" textlink="">
          <xdr:nvSpPr>
            <xdr:cNvPr id="3123" name="rdoModify"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1242060</xdr:colOff>
          <xdr:row>28</xdr:row>
          <xdr:rowOff>0</xdr:rowOff>
        </xdr:from>
        <xdr:to>
          <xdr:col>5</xdr:col>
          <xdr:colOff>297180</xdr:colOff>
          <xdr:row>28</xdr:row>
          <xdr:rowOff>22860</xdr:rowOff>
        </xdr:to>
        <xdr:sp macro="" textlink="">
          <xdr:nvSpPr>
            <xdr:cNvPr id="3124" name="rdoComplete"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改築</a:t>
              </a:r>
            </a:p>
          </xdr:txBody>
        </xdr:sp>
        <xdr:clientData/>
      </xdr:twoCellAnchor>
    </mc:Choice>
    <mc:Fallback/>
  </mc:AlternateContent>
</xdr:wsDr>
</file>

<file path=xl/externalLinks/_rels/externalLink1.xml.rels><?xml version="1.0" encoding="UTF-8" standalone="yes"?><Relationships xmlns="http://schemas.openxmlformats.org/package/2006/relationships"><Relationship Id="rId1" Target="file://///10.224.61.10/&#37117;&#24066;&#12389;&#12367;&#12426;&#25919;&#31574;&#37096;/&#24195;&#22495;&#35519;&#25972;&#35506;/&#37117;&#24066;&#25919;&#31574;&#20418;/&#24314;&#31689;&#12521;&#12452;&#12531;&#12501;&#12457;&#12523;&#12480;/06&#35576;&#21046;&#24230;&#25913;&#23450;/R6.3&#25913;&#23450;/07_HP/240319&#36215;&#26696;&#26178;/&#28155;&#20184;&#36039;&#26009;&#19968;&#24335;/17_&#22320;&#29699;&#28201;&#26262;&#21270;&#23550;&#31574;&#12395;&#38306;&#12377;&#12427;&#12481;&#12455;&#12483;&#12463;&#12471;&#12540;&#12488;&#65288;2024&#24180;&#24230;&#29256;&#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住宅用途"/>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1:T33"/>
  <sheetViews>
    <sheetView showGridLines="0" tabSelected="1" view="pageBreakPreview" zoomScale="85" zoomScaleNormal="115" zoomScaleSheetLayoutView="85" workbookViewId="0">
      <selection activeCell="C1" sqref="C1:P1"/>
    </sheetView>
  </sheetViews>
  <sheetFormatPr defaultColWidth="8.09765625" defaultRowHeight="15"/>
  <cols>
    <col min="1" max="2" width="0.59765625" style="3" customWidth="1"/>
    <col min="3" max="3" width="9.796875" style="6" customWidth="1"/>
    <col min="4" max="4" width="8.296875" style="6" customWidth="1"/>
    <col min="5" max="5" width="8.69921875" style="6" customWidth="1"/>
    <col min="6" max="6" width="4.69921875" style="6" customWidth="1"/>
    <col min="7" max="7" width="8.69921875" style="6" customWidth="1"/>
    <col min="8" max="8" width="4.69921875" style="6" customWidth="1"/>
    <col min="9" max="9" width="8.69921875" style="6" customWidth="1"/>
    <col min="10" max="10" width="4.69921875" style="6" customWidth="1"/>
    <col min="11" max="11" width="8.69921875" style="6" customWidth="1"/>
    <col min="12" max="12" width="4.69921875" style="6" customWidth="1"/>
    <col min="13" max="13" width="8.69921875" style="6" customWidth="1"/>
    <col min="14" max="14" width="4.69921875" style="6" customWidth="1"/>
    <col min="15" max="15" width="8.69921875" style="6" customWidth="1"/>
    <col min="16" max="16" width="4.69921875" style="6" customWidth="1"/>
    <col min="17" max="17" width="5.69921875" style="3" customWidth="1"/>
    <col min="18" max="18" width="0.19921875" style="3" customWidth="1"/>
    <col min="19" max="20" width="8.09765625" style="18" customWidth="1"/>
    <col min="21" max="242" width="8.09765625" style="3"/>
    <col min="243" max="244" width="1" style="3" customWidth="1"/>
    <col min="245" max="245" width="6.59765625" style="3" customWidth="1"/>
    <col min="246" max="246" width="14.59765625" style="3" customWidth="1"/>
    <col min="247" max="247" width="17" style="3" customWidth="1"/>
    <col min="248" max="248" width="2.19921875" style="3" customWidth="1"/>
    <col min="249" max="249" width="4.19921875" style="3" customWidth="1"/>
    <col min="250" max="250" width="2.19921875" style="3" customWidth="1"/>
    <col min="251" max="251" width="4.19921875" style="3" customWidth="1"/>
    <col min="252" max="252" width="2.19921875" style="3" customWidth="1"/>
    <col min="253" max="253" width="6.69921875" style="3" customWidth="1"/>
    <col min="254" max="254" width="10.09765625" style="3" customWidth="1"/>
    <col min="255" max="255" width="2.19921875" style="3" customWidth="1"/>
    <col min="256" max="256" width="4.09765625" style="3" customWidth="1"/>
    <col min="257" max="257" width="2.19921875" style="3" customWidth="1"/>
    <col min="258" max="258" width="4.09765625" style="3" customWidth="1"/>
    <col min="259" max="259" width="2.19921875" style="3" customWidth="1"/>
    <col min="260" max="261" width="2.09765625" style="3" customWidth="1"/>
    <col min="262" max="272" width="0" style="3" hidden="1" customWidth="1"/>
    <col min="273" max="498" width="8.09765625" style="3"/>
    <col min="499" max="500" width="1" style="3" customWidth="1"/>
    <col min="501" max="501" width="6.59765625" style="3" customWidth="1"/>
    <col min="502" max="502" width="14.59765625" style="3" customWidth="1"/>
    <col min="503" max="503" width="17" style="3" customWidth="1"/>
    <col min="504" max="504" width="2.19921875" style="3" customWidth="1"/>
    <col min="505" max="505" width="4.19921875" style="3" customWidth="1"/>
    <col min="506" max="506" width="2.19921875" style="3" customWidth="1"/>
    <col min="507" max="507" width="4.19921875" style="3" customWidth="1"/>
    <col min="508" max="508" width="2.19921875" style="3" customWidth="1"/>
    <col min="509" max="509" width="6.69921875" style="3" customWidth="1"/>
    <col min="510" max="510" width="10.09765625" style="3" customWidth="1"/>
    <col min="511" max="511" width="2.19921875" style="3" customWidth="1"/>
    <col min="512" max="512" width="4.09765625" style="3" customWidth="1"/>
    <col min="513" max="513" width="2.19921875" style="3" customWidth="1"/>
    <col min="514" max="514" width="4.09765625" style="3" customWidth="1"/>
    <col min="515" max="515" width="2.19921875" style="3" customWidth="1"/>
    <col min="516" max="517" width="2.09765625" style="3" customWidth="1"/>
    <col min="518" max="528" width="0" style="3" hidden="1" customWidth="1"/>
    <col min="529" max="754" width="8.09765625" style="3"/>
    <col min="755" max="756" width="1" style="3" customWidth="1"/>
    <col min="757" max="757" width="6.59765625" style="3" customWidth="1"/>
    <col min="758" max="758" width="14.59765625" style="3" customWidth="1"/>
    <col min="759" max="759" width="17" style="3" customWidth="1"/>
    <col min="760" max="760" width="2.19921875" style="3" customWidth="1"/>
    <col min="761" max="761" width="4.19921875" style="3" customWidth="1"/>
    <col min="762" max="762" width="2.19921875" style="3" customWidth="1"/>
    <col min="763" max="763" width="4.19921875" style="3" customWidth="1"/>
    <col min="764" max="764" width="2.19921875" style="3" customWidth="1"/>
    <col min="765" max="765" width="6.69921875" style="3" customWidth="1"/>
    <col min="766" max="766" width="10.09765625" style="3" customWidth="1"/>
    <col min="767" max="767" width="2.19921875" style="3" customWidth="1"/>
    <col min="768" max="768" width="4.09765625" style="3" customWidth="1"/>
    <col min="769" max="769" width="2.19921875" style="3" customWidth="1"/>
    <col min="770" max="770" width="4.09765625" style="3" customWidth="1"/>
    <col min="771" max="771" width="2.19921875" style="3" customWidth="1"/>
    <col min="772" max="773" width="2.09765625" style="3" customWidth="1"/>
    <col min="774" max="784" width="0" style="3" hidden="1" customWidth="1"/>
    <col min="785" max="1010" width="8.09765625" style="3"/>
    <col min="1011" max="1012" width="1" style="3" customWidth="1"/>
    <col min="1013" max="1013" width="6.59765625" style="3" customWidth="1"/>
    <col min="1014" max="1014" width="14.59765625" style="3" customWidth="1"/>
    <col min="1015" max="1015" width="17" style="3" customWidth="1"/>
    <col min="1016" max="1016" width="2.19921875" style="3" customWidth="1"/>
    <col min="1017" max="1017" width="4.19921875" style="3" customWidth="1"/>
    <col min="1018" max="1018" width="2.19921875" style="3" customWidth="1"/>
    <col min="1019" max="1019" width="4.19921875" style="3" customWidth="1"/>
    <col min="1020" max="1020" width="2.19921875" style="3" customWidth="1"/>
    <col min="1021" max="1021" width="6.69921875" style="3" customWidth="1"/>
    <col min="1022" max="1022" width="10.09765625" style="3" customWidth="1"/>
    <col min="1023" max="1023" width="2.19921875" style="3" customWidth="1"/>
    <col min="1024" max="1024" width="4.09765625" style="3" customWidth="1"/>
    <col min="1025" max="1025" width="2.19921875" style="3" customWidth="1"/>
    <col min="1026" max="1026" width="4.09765625" style="3" customWidth="1"/>
    <col min="1027" max="1027" width="2.19921875" style="3" customWidth="1"/>
    <col min="1028" max="1029" width="2.09765625" style="3" customWidth="1"/>
    <col min="1030" max="1040" width="0" style="3" hidden="1" customWidth="1"/>
    <col min="1041" max="1266" width="8.09765625" style="3"/>
    <col min="1267" max="1268" width="1" style="3" customWidth="1"/>
    <col min="1269" max="1269" width="6.59765625" style="3" customWidth="1"/>
    <col min="1270" max="1270" width="14.59765625" style="3" customWidth="1"/>
    <col min="1271" max="1271" width="17" style="3" customWidth="1"/>
    <col min="1272" max="1272" width="2.19921875" style="3" customWidth="1"/>
    <col min="1273" max="1273" width="4.19921875" style="3" customWidth="1"/>
    <col min="1274" max="1274" width="2.19921875" style="3" customWidth="1"/>
    <col min="1275" max="1275" width="4.19921875" style="3" customWidth="1"/>
    <col min="1276" max="1276" width="2.19921875" style="3" customWidth="1"/>
    <col min="1277" max="1277" width="6.69921875" style="3" customWidth="1"/>
    <col min="1278" max="1278" width="10.09765625" style="3" customWidth="1"/>
    <col min="1279" max="1279" width="2.19921875" style="3" customWidth="1"/>
    <col min="1280" max="1280" width="4.09765625" style="3" customWidth="1"/>
    <col min="1281" max="1281" width="2.19921875" style="3" customWidth="1"/>
    <col min="1282" max="1282" width="4.09765625" style="3" customWidth="1"/>
    <col min="1283" max="1283" width="2.19921875" style="3" customWidth="1"/>
    <col min="1284" max="1285" width="2.09765625" style="3" customWidth="1"/>
    <col min="1286" max="1296" width="0" style="3" hidden="1" customWidth="1"/>
    <col min="1297" max="1522" width="8.09765625" style="3"/>
    <col min="1523" max="1524" width="1" style="3" customWidth="1"/>
    <col min="1525" max="1525" width="6.59765625" style="3" customWidth="1"/>
    <col min="1526" max="1526" width="14.59765625" style="3" customWidth="1"/>
    <col min="1527" max="1527" width="17" style="3" customWidth="1"/>
    <col min="1528" max="1528" width="2.19921875" style="3" customWidth="1"/>
    <col min="1529" max="1529" width="4.19921875" style="3" customWidth="1"/>
    <col min="1530" max="1530" width="2.19921875" style="3" customWidth="1"/>
    <col min="1531" max="1531" width="4.19921875" style="3" customWidth="1"/>
    <col min="1532" max="1532" width="2.19921875" style="3" customWidth="1"/>
    <col min="1533" max="1533" width="6.69921875" style="3" customWidth="1"/>
    <col min="1534" max="1534" width="10.09765625" style="3" customWidth="1"/>
    <col min="1535" max="1535" width="2.19921875" style="3" customWidth="1"/>
    <col min="1536" max="1536" width="4.09765625" style="3" customWidth="1"/>
    <col min="1537" max="1537" width="2.19921875" style="3" customWidth="1"/>
    <col min="1538" max="1538" width="4.09765625" style="3" customWidth="1"/>
    <col min="1539" max="1539" width="2.19921875" style="3" customWidth="1"/>
    <col min="1540" max="1541" width="2.09765625" style="3" customWidth="1"/>
    <col min="1542" max="1552" width="0" style="3" hidden="1" customWidth="1"/>
    <col min="1553" max="1778" width="8.09765625" style="3"/>
    <col min="1779" max="1780" width="1" style="3" customWidth="1"/>
    <col min="1781" max="1781" width="6.59765625" style="3" customWidth="1"/>
    <col min="1782" max="1782" width="14.59765625" style="3" customWidth="1"/>
    <col min="1783" max="1783" width="17" style="3" customWidth="1"/>
    <col min="1784" max="1784" width="2.19921875" style="3" customWidth="1"/>
    <col min="1785" max="1785" width="4.19921875" style="3" customWidth="1"/>
    <col min="1786" max="1786" width="2.19921875" style="3" customWidth="1"/>
    <col min="1787" max="1787" width="4.19921875" style="3" customWidth="1"/>
    <col min="1788" max="1788" width="2.19921875" style="3" customWidth="1"/>
    <col min="1789" max="1789" width="6.69921875" style="3" customWidth="1"/>
    <col min="1790" max="1790" width="10.09765625" style="3" customWidth="1"/>
    <col min="1791" max="1791" width="2.19921875" style="3" customWidth="1"/>
    <col min="1792" max="1792" width="4.09765625" style="3" customWidth="1"/>
    <col min="1793" max="1793" width="2.19921875" style="3" customWidth="1"/>
    <col min="1794" max="1794" width="4.09765625" style="3" customWidth="1"/>
    <col min="1795" max="1795" width="2.19921875" style="3" customWidth="1"/>
    <col min="1796" max="1797" width="2.09765625" style="3" customWidth="1"/>
    <col min="1798" max="1808" width="0" style="3" hidden="1" customWidth="1"/>
    <col min="1809" max="2034" width="8.09765625" style="3"/>
    <col min="2035" max="2036" width="1" style="3" customWidth="1"/>
    <col min="2037" max="2037" width="6.59765625" style="3" customWidth="1"/>
    <col min="2038" max="2038" width="14.59765625" style="3" customWidth="1"/>
    <col min="2039" max="2039" width="17" style="3" customWidth="1"/>
    <col min="2040" max="2040" width="2.19921875" style="3" customWidth="1"/>
    <col min="2041" max="2041" width="4.19921875" style="3" customWidth="1"/>
    <col min="2042" max="2042" width="2.19921875" style="3" customWidth="1"/>
    <col min="2043" max="2043" width="4.19921875" style="3" customWidth="1"/>
    <col min="2044" max="2044" width="2.19921875" style="3" customWidth="1"/>
    <col min="2045" max="2045" width="6.69921875" style="3" customWidth="1"/>
    <col min="2046" max="2046" width="10.09765625" style="3" customWidth="1"/>
    <col min="2047" max="2047" width="2.19921875" style="3" customWidth="1"/>
    <col min="2048" max="2048" width="4.09765625" style="3" customWidth="1"/>
    <col min="2049" max="2049" width="2.19921875" style="3" customWidth="1"/>
    <col min="2050" max="2050" width="4.09765625" style="3" customWidth="1"/>
    <col min="2051" max="2051" width="2.19921875" style="3" customWidth="1"/>
    <col min="2052" max="2053" width="2.09765625" style="3" customWidth="1"/>
    <col min="2054" max="2064" width="0" style="3" hidden="1" customWidth="1"/>
    <col min="2065" max="2290" width="8.09765625" style="3"/>
    <col min="2291" max="2292" width="1" style="3" customWidth="1"/>
    <col min="2293" max="2293" width="6.59765625" style="3" customWidth="1"/>
    <col min="2294" max="2294" width="14.59765625" style="3" customWidth="1"/>
    <col min="2295" max="2295" width="17" style="3" customWidth="1"/>
    <col min="2296" max="2296" width="2.19921875" style="3" customWidth="1"/>
    <col min="2297" max="2297" width="4.19921875" style="3" customWidth="1"/>
    <col min="2298" max="2298" width="2.19921875" style="3" customWidth="1"/>
    <col min="2299" max="2299" width="4.19921875" style="3" customWidth="1"/>
    <col min="2300" max="2300" width="2.19921875" style="3" customWidth="1"/>
    <col min="2301" max="2301" width="6.69921875" style="3" customWidth="1"/>
    <col min="2302" max="2302" width="10.09765625" style="3" customWidth="1"/>
    <col min="2303" max="2303" width="2.19921875" style="3" customWidth="1"/>
    <col min="2304" max="2304" width="4.09765625" style="3" customWidth="1"/>
    <col min="2305" max="2305" width="2.19921875" style="3" customWidth="1"/>
    <col min="2306" max="2306" width="4.09765625" style="3" customWidth="1"/>
    <col min="2307" max="2307" width="2.19921875" style="3" customWidth="1"/>
    <col min="2308" max="2309" width="2.09765625" style="3" customWidth="1"/>
    <col min="2310" max="2320" width="0" style="3" hidden="1" customWidth="1"/>
    <col min="2321" max="2546" width="8.09765625" style="3"/>
    <col min="2547" max="2548" width="1" style="3" customWidth="1"/>
    <col min="2549" max="2549" width="6.59765625" style="3" customWidth="1"/>
    <col min="2550" max="2550" width="14.59765625" style="3" customWidth="1"/>
    <col min="2551" max="2551" width="17" style="3" customWidth="1"/>
    <col min="2552" max="2552" width="2.19921875" style="3" customWidth="1"/>
    <col min="2553" max="2553" width="4.19921875" style="3" customWidth="1"/>
    <col min="2554" max="2554" width="2.19921875" style="3" customWidth="1"/>
    <col min="2555" max="2555" width="4.19921875" style="3" customWidth="1"/>
    <col min="2556" max="2556" width="2.19921875" style="3" customWidth="1"/>
    <col min="2557" max="2557" width="6.69921875" style="3" customWidth="1"/>
    <col min="2558" max="2558" width="10.09765625" style="3" customWidth="1"/>
    <col min="2559" max="2559" width="2.19921875" style="3" customWidth="1"/>
    <col min="2560" max="2560" width="4.09765625" style="3" customWidth="1"/>
    <col min="2561" max="2561" width="2.19921875" style="3" customWidth="1"/>
    <col min="2562" max="2562" width="4.09765625" style="3" customWidth="1"/>
    <col min="2563" max="2563" width="2.19921875" style="3" customWidth="1"/>
    <col min="2564" max="2565" width="2.09765625" style="3" customWidth="1"/>
    <col min="2566" max="2576" width="0" style="3" hidden="1" customWidth="1"/>
    <col min="2577" max="2802" width="8.09765625" style="3"/>
    <col min="2803" max="2804" width="1" style="3" customWidth="1"/>
    <col min="2805" max="2805" width="6.59765625" style="3" customWidth="1"/>
    <col min="2806" max="2806" width="14.59765625" style="3" customWidth="1"/>
    <col min="2807" max="2807" width="17" style="3" customWidth="1"/>
    <col min="2808" max="2808" width="2.19921875" style="3" customWidth="1"/>
    <col min="2809" max="2809" width="4.19921875" style="3" customWidth="1"/>
    <col min="2810" max="2810" width="2.19921875" style="3" customWidth="1"/>
    <col min="2811" max="2811" width="4.19921875" style="3" customWidth="1"/>
    <col min="2812" max="2812" width="2.19921875" style="3" customWidth="1"/>
    <col min="2813" max="2813" width="6.69921875" style="3" customWidth="1"/>
    <col min="2814" max="2814" width="10.09765625" style="3" customWidth="1"/>
    <col min="2815" max="2815" width="2.19921875" style="3" customWidth="1"/>
    <col min="2816" max="2816" width="4.09765625" style="3" customWidth="1"/>
    <col min="2817" max="2817" width="2.19921875" style="3" customWidth="1"/>
    <col min="2818" max="2818" width="4.09765625" style="3" customWidth="1"/>
    <col min="2819" max="2819" width="2.19921875" style="3" customWidth="1"/>
    <col min="2820" max="2821" width="2.09765625" style="3" customWidth="1"/>
    <col min="2822" max="2832" width="0" style="3" hidden="1" customWidth="1"/>
    <col min="2833" max="3058" width="8.09765625" style="3"/>
    <col min="3059" max="3060" width="1" style="3" customWidth="1"/>
    <col min="3061" max="3061" width="6.59765625" style="3" customWidth="1"/>
    <col min="3062" max="3062" width="14.59765625" style="3" customWidth="1"/>
    <col min="3063" max="3063" width="17" style="3" customWidth="1"/>
    <col min="3064" max="3064" width="2.19921875" style="3" customWidth="1"/>
    <col min="3065" max="3065" width="4.19921875" style="3" customWidth="1"/>
    <col min="3066" max="3066" width="2.19921875" style="3" customWidth="1"/>
    <col min="3067" max="3067" width="4.19921875" style="3" customWidth="1"/>
    <col min="3068" max="3068" width="2.19921875" style="3" customWidth="1"/>
    <col min="3069" max="3069" width="6.69921875" style="3" customWidth="1"/>
    <col min="3070" max="3070" width="10.09765625" style="3" customWidth="1"/>
    <col min="3071" max="3071" width="2.19921875" style="3" customWidth="1"/>
    <col min="3072" max="3072" width="4.09765625" style="3" customWidth="1"/>
    <col min="3073" max="3073" width="2.19921875" style="3" customWidth="1"/>
    <col min="3074" max="3074" width="4.09765625" style="3" customWidth="1"/>
    <col min="3075" max="3075" width="2.19921875" style="3" customWidth="1"/>
    <col min="3076" max="3077" width="2.09765625" style="3" customWidth="1"/>
    <col min="3078" max="3088" width="0" style="3" hidden="1" customWidth="1"/>
    <col min="3089" max="3314" width="8.09765625" style="3"/>
    <col min="3315" max="3316" width="1" style="3" customWidth="1"/>
    <col min="3317" max="3317" width="6.59765625" style="3" customWidth="1"/>
    <col min="3318" max="3318" width="14.59765625" style="3" customWidth="1"/>
    <col min="3319" max="3319" width="17" style="3" customWidth="1"/>
    <col min="3320" max="3320" width="2.19921875" style="3" customWidth="1"/>
    <col min="3321" max="3321" width="4.19921875" style="3" customWidth="1"/>
    <col min="3322" max="3322" width="2.19921875" style="3" customWidth="1"/>
    <col min="3323" max="3323" width="4.19921875" style="3" customWidth="1"/>
    <col min="3324" max="3324" width="2.19921875" style="3" customWidth="1"/>
    <col min="3325" max="3325" width="6.69921875" style="3" customWidth="1"/>
    <col min="3326" max="3326" width="10.09765625" style="3" customWidth="1"/>
    <col min="3327" max="3327" width="2.19921875" style="3" customWidth="1"/>
    <col min="3328" max="3328" width="4.09765625" style="3" customWidth="1"/>
    <col min="3329" max="3329" width="2.19921875" style="3" customWidth="1"/>
    <col min="3330" max="3330" width="4.09765625" style="3" customWidth="1"/>
    <col min="3331" max="3331" width="2.19921875" style="3" customWidth="1"/>
    <col min="3332" max="3333" width="2.09765625" style="3" customWidth="1"/>
    <col min="3334" max="3344" width="0" style="3" hidden="1" customWidth="1"/>
    <col min="3345" max="3570" width="8.09765625" style="3"/>
    <col min="3571" max="3572" width="1" style="3" customWidth="1"/>
    <col min="3573" max="3573" width="6.59765625" style="3" customWidth="1"/>
    <col min="3574" max="3574" width="14.59765625" style="3" customWidth="1"/>
    <col min="3575" max="3575" width="17" style="3" customWidth="1"/>
    <col min="3576" max="3576" width="2.19921875" style="3" customWidth="1"/>
    <col min="3577" max="3577" width="4.19921875" style="3" customWidth="1"/>
    <col min="3578" max="3578" width="2.19921875" style="3" customWidth="1"/>
    <col min="3579" max="3579" width="4.19921875" style="3" customWidth="1"/>
    <col min="3580" max="3580" width="2.19921875" style="3" customWidth="1"/>
    <col min="3581" max="3581" width="6.69921875" style="3" customWidth="1"/>
    <col min="3582" max="3582" width="10.09765625" style="3" customWidth="1"/>
    <col min="3583" max="3583" width="2.19921875" style="3" customWidth="1"/>
    <col min="3584" max="3584" width="4.09765625" style="3" customWidth="1"/>
    <col min="3585" max="3585" width="2.19921875" style="3" customWidth="1"/>
    <col min="3586" max="3586" width="4.09765625" style="3" customWidth="1"/>
    <col min="3587" max="3587" width="2.19921875" style="3" customWidth="1"/>
    <col min="3588" max="3589" width="2.09765625" style="3" customWidth="1"/>
    <col min="3590" max="3600" width="0" style="3" hidden="1" customWidth="1"/>
    <col min="3601" max="3826" width="8.09765625" style="3"/>
    <col min="3827" max="3828" width="1" style="3" customWidth="1"/>
    <col min="3829" max="3829" width="6.59765625" style="3" customWidth="1"/>
    <col min="3830" max="3830" width="14.59765625" style="3" customWidth="1"/>
    <col min="3831" max="3831" width="17" style="3" customWidth="1"/>
    <col min="3832" max="3832" width="2.19921875" style="3" customWidth="1"/>
    <col min="3833" max="3833" width="4.19921875" style="3" customWidth="1"/>
    <col min="3834" max="3834" width="2.19921875" style="3" customWidth="1"/>
    <col min="3835" max="3835" width="4.19921875" style="3" customWidth="1"/>
    <col min="3836" max="3836" width="2.19921875" style="3" customWidth="1"/>
    <col min="3837" max="3837" width="6.69921875" style="3" customWidth="1"/>
    <col min="3838" max="3838" width="10.09765625" style="3" customWidth="1"/>
    <col min="3839" max="3839" width="2.19921875" style="3" customWidth="1"/>
    <col min="3840" max="3840" width="4.09765625" style="3" customWidth="1"/>
    <col min="3841" max="3841" width="2.19921875" style="3" customWidth="1"/>
    <col min="3842" max="3842" width="4.09765625" style="3" customWidth="1"/>
    <col min="3843" max="3843" width="2.19921875" style="3" customWidth="1"/>
    <col min="3844" max="3845" width="2.09765625" style="3" customWidth="1"/>
    <col min="3846" max="3856" width="0" style="3" hidden="1" customWidth="1"/>
    <col min="3857" max="4082" width="8.09765625" style="3"/>
    <col min="4083" max="4084" width="1" style="3" customWidth="1"/>
    <col min="4085" max="4085" width="6.59765625" style="3" customWidth="1"/>
    <col min="4086" max="4086" width="14.59765625" style="3" customWidth="1"/>
    <col min="4087" max="4087" width="17" style="3" customWidth="1"/>
    <col min="4088" max="4088" width="2.19921875" style="3" customWidth="1"/>
    <col min="4089" max="4089" width="4.19921875" style="3" customWidth="1"/>
    <col min="4090" max="4090" width="2.19921875" style="3" customWidth="1"/>
    <col min="4091" max="4091" width="4.19921875" style="3" customWidth="1"/>
    <col min="4092" max="4092" width="2.19921875" style="3" customWidth="1"/>
    <col min="4093" max="4093" width="6.69921875" style="3" customWidth="1"/>
    <col min="4094" max="4094" width="10.09765625" style="3" customWidth="1"/>
    <col min="4095" max="4095" width="2.19921875" style="3" customWidth="1"/>
    <col min="4096" max="4096" width="4.09765625" style="3" customWidth="1"/>
    <col min="4097" max="4097" width="2.19921875" style="3" customWidth="1"/>
    <col min="4098" max="4098" width="4.09765625" style="3" customWidth="1"/>
    <col min="4099" max="4099" width="2.19921875" style="3" customWidth="1"/>
    <col min="4100" max="4101" width="2.09765625" style="3" customWidth="1"/>
    <col min="4102" max="4112" width="0" style="3" hidden="1" customWidth="1"/>
    <col min="4113" max="4338" width="8.09765625" style="3"/>
    <col min="4339" max="4340" width="1" style="3" customWidth="1"/>
    <col min="4341" max="4341" width="6.59765625" style="3" customWidth="1"/>
    <col min="4342" max="4342" width="14.59765625" style="3" customWidth="1"/>
    <col min="4343" max="4343" width="17" style="3" customWidth="1"/>
    <col min="4344" max="4344" width="2.19921875" style="3" customWidth="1"/>
    <col min="4345" max="4345" width="4.19921875" style="3" customWidth="1"/>
    <col min="4346" max="4346" width="2.19921875" style="3" customWidth="1"/>
    <col min="4347" max="4347" width="4.19921875" style="3" customWidth="1"/>
    <col min="4348" max="4348" width="2.19921875" style="3" customWidth="1"/>
    <col min="4349" max="4349" width="6.69921875" style="3" customWidth="1"/>
    <col min="4350" max="4350" width="10.09765625" style="3" customWidth="1"/>
    <col min="4351" max="4351" width="2.19921875" style="3" customWidth="1"/>
    <col min="4352" max="4352" width="4.09765625" style="3" customWidth="1"/>
    <col min="4353" max="4353" width="2.19921875" style="3" customWidth="1"/>
    <col min="4354" max="4354" width="4.09765625" style="3" customWidth="1"/>
    <col min="4355" max="4355" width="2.19921875" style="3" customWidth="1"/>
    <col min="4356" max="4357" width="2.09765625" style="3" customWidth="1"/>
    <col min="4358" max="4368" width="0" style="3" hidden="1" customWidth="1"/>
    <col min="4369" max="4594" width="8.09765625" style="3"/>
    <col min="4595" max="4596" width="1" style="3" customWidth="1"/>
    <col min="4597" max="4597" width="6.59765625" style="3" customWidth="1"/>
    <col min="4598" max="4598" width="14.59765625" style="3" customWidth="1"/>
    <col min="4599" max="4599" width="17" style="3" customWidth="1"/>
    <col min="4600" max="4600" width="2.19921875" style="3" customWidth="1"/>
    <col min="4601" max="4601" width="4.19921875" style="3" customWidth="1"/>
    <col min="4602" max="4602" width="2.19921875" style="3" customWidth="1"/>
    <col min="4603" max="4603" width="4.19921875" style="3" customWidth="1"/>
    <col min="4604" max="4604" width="2.19921875" style="3" customWidth="1"/>
    <col min="4605" max="4605" width="6.69921875" style="3" customWidth="1"/>
    <col min="4606" max="4606" width="10.09765625" style="3" customWidth="1"/>
    <col min="4607" max="4607" width="2.19921875" style="3" customWidth="1"/>
    <col min="4608" max="4608" width="4.09765625" style="3" customWidth="1"/>
    <col min="4609" max="4609" width="2.19921875" style="3" customWidth="1"/>
    <col min="4610" max="4610" width="4.09765625" style="3" customWidth="1"/>
    <col min="4611" max="4611" width="2.19921875" style="3" customWidth="1"/>
    <col min="4612" max="4613" width="2.09765625" style="3" customWidth="1"/>
    <col min="4614" max="4624" width="0" style="3" hidden="1" customWidth="1"/>
    <col min="4625" max="4850" width="8.09765625" style="3"/>
    <col min="4851" max="4852" width="1" style="3" customWidth="1"/>
    <col min="4853" max="4853" width="6.59765625" style="3" customWidth="1"/>
    <col min="4854" max="4854" width="14.59765625" style="3" customWidth="1"/>
    <col min="4855" max="4855" width="17" style="3" customWidth="1"/>
    <col min="4856" max="4856" width="2.19921875" style="3" customWidth="1"/>
    <col min="4857" max="4857" width="4.19921875" style="3" customWidth="1"/>
    <col min="4858" max="4858" width="2.19921875" style="3" customWidth="1"/>
    <col min="4859" max="4859" width="4.19921875" style="3" customWidth="1"/>
    <col min="4860" max="4860" width="2.19921875" style="3" customWidth="1"/>
    <col min="4861" max="4861" width="6.69921875" style="3" customWidth="1"/>
    <col min="4862" max="4862" width="10.09765625" style="3" customWidth="1"/>
    <col min="4863" max="4863" width="2.19921875" style="3" customWidth="1"/>
    <col min="4864" max="4864" width="4.09765625" style="3" customWidth="1"/>
    <col min="4865" max="4865" width="2.19921875" style="3" customWidth="1"/>
    <col min="4866" max="4866" width="4.09765625" style="3" customWidth="1"/>
    <col min="4867" max="4867" width="2.19921875" style="3" customWidth="1"/>
    <col min="4868" max="4869" width="2.09765625" style="3" customWidth="1"/>
    <col min="4870" max="4880" width="0" style="3" hidden="1" customWidth="1"/>
    <col min="4881" max="5106" width="8.09765625" style="3"/>
    <col min="5107" max="5108" width="1" style="3" customWidth="1"/>
    <col min="5109" max="5109" width="6.59765625" style="3" customWidth="1"/>
    <col min="5110" max="5110" width="14.59765625" style="3" customWidth="1"/>
    <col min="5111" max="5111" width="17" style="3" customWidth="1"/>
    <col min="5112" max="5112" width="2.19921875" style="3" customWidth="1"/>
    <col min="5113" max="5113" width="4.19921875" style="3" customWidth="1"/>
    <col min="5114" max="5114" width="2.19921875" style="3" customWidth="1"/>
    <col min="5115" max="5115" width="4.19921875" style="3" customWidth="1"/>
    <col min="5116" max="5116" width="2.19921875" style="3" customWidth="1"/>
    <col min="5117" max="5117" width="6.69921875" style="3" customWidth="1"/>
    <col min="5118" max="5118" width="10.09765625" style="3" customWidth="1"/>
    <col min="5119" max="5119" width="2.19921875" style="3" customWidth="1"/>
    <col min="5120" max="5120" width="4.09765625" style="3" customWidth="1"/>
    <col min="5121" max="5121" width="2.19921875" style="3" customWidth="1"/>
    <col min="5122" max="5122" width="4.09765625" style="3" customWidth="1"/>
    <col min="5123" max="5123" width="2.19921875" style="3" customWidth="1"/>
    <col min="5124" max="5125" width="2.09765625" style="3" customWidth="1"/>
    <col min="5126" max="5136" width="0" style="3" hidden="1" customWidth="1"/>
    <col min="5137" max="5362" width="8.09765625" style="3"/>
    <col min="5363" max="5364" width="1" style="3" customWidth="1"/>
    <col min="5365" max="5365" width="6.59765625" style="3" customWidth="1"/>
    <col min="5366" max="5366" width="14.59765625" style="3" customWidth="1"/>
    <col min="5367" max="5367" width="17" style="3" customWidth="1"/>
    <col min="5368" max="5368" width="2.19921875" style="3" customWidth="1"/>
    <col min="5369" max="5369" width="4.19921875" style="3" customWidth="1"/>
    <col min="5370" max="5370" width="2.19921875" style="3" customWidth="1"/>
    <col min="5371" max="5371" width="4.19921875" style="3" customWidth="1"/>
    <col min="5372" max="5372" width="2.19921875" style="3" customWidth="1"/>
    <col min="5373" max="5373" width="6.69921875" style="3" customWidth="1"/>
    <col min="5374" max="5374" width="10.09765625" style="3" customWidth="1"/>
    <col min="5375" max="5375" width="2.19921875" style="3" customWidth="1"/>
    <col min="5376" max="5376" width="4.09765625" style="3" customWidth="1"/>
    <col min="5377" max="5377" width="2.19921875" style="3" customWidth="1"/>
    <col min="5378" max="5378" width="4.09765625" style="3" customWidth="1"/>
    <col min="5379" max="5379" width="2.19921875" style="3" customWidth="1"/>
    <col min="5380" max="5381" width="2.09765625" style="3" customWidth="1"/>
    <col min="5382" max="5392" width="0" style="3" hidden="1" customWidth="1"/>
    <col min="5393" max="5618" width="8.09765625" style="3"/>
    <col min="5619" max="5620" width="1" style="3" customWidth="1"/>
    <col min="5621" max="5621" width="6.59765625" style="3" customWidth="1"/>
    <col min="5622" max="5622" width="14.59765625" style="3" customWidth="1"/>
    <col min="5623" max="5623" width="17" style="3" customWidth="1"/>
    <col min="5624" max="5624" width="2.19921875" style="3" customWidth="1"/>
    <col min="5625" max="5625" width="4.19921875" style="3" customWidth="1"/>
    <col min="5626" max="5626" width="2.19921875" style="3" customWidth="1"/>
    <col min="5627" max="5627" width="4.19921875" style="3" customWidth="1"/>
    <col min="5628" max="5628" width="2.19921875" style="3" customWidth="1"/>
    <col min="5629" max="5629" width="6.69921875" style="3" customWidth="1"/>
    <col min="5630" max="5630" width="10.09765625" style="3" customWidth="1"/>
    <col min="5631" max="5631" width="2.19921875" style="3" customWidth="1"/>
    <col min="5632" max="5632" width="4.09765625" style="3" customWidth="1"/>
    <col min="5633" max="5633" width="2.19921875" style="3" customWidth="1"/>
    <col min="5634" max="5634" width="4.09765625" style="3" customWidth="1"/>
    <col min="5635" max="5635" width="2.19921875" style="3" customWidth="1"/>
    <col min="5636" max="5637" width="2.09765625" style="3" customWidth="1"/>
    <col min="5638" max="5648" width="0" style="3" hidden="1" customWidth="1"/>
    <col min="5649" max="5874" width="8.09765625" style="3"/>
    <col min="5875" max="5876" width="1" style="3" customWidth="1"/>
    <col min="5877" max="5877" width="6.59765625" style="3" customWidth="1"/>
    <col min="5878" max="5878" width="14.59765625" style="3" customWidth="1"/>
    <col min="5879" max="5879" width="17" style="3" customWidth="1"/>
    <col min="5880" max="5880" width="2.19921875" style="3" customWidth="1"/>
    <col min="5881" max="5881" width="4.19921875" style="3" customWidth="1"/>
    <col min="5882" max="5882" width="2.19921875" style="3" customWidth="1"/>
    <col min="5883" max="5883" width="4.19921875" style="3" customWidth="1"/>
    <col min="5884" max="5884" width="2.19921875" style="3" customWidth="1"/>
    <col min="5885" max="5885" width="6.69921875" style="3" customWidth="1"/>
    <col min="5886" max="5886" width="10.09765625" style="3" customWidth="1"/>
    <col min="5887" max="5887" width="2.19921875" style="3" customWidth="1"/>
    <col min="5888" max="5888" width="4.09765625" style="3" customWidth="1"/>
    <col min="5889" max="5889" width="2.19921875" style="3" customWidth="1"/>
    <col min="5890" max="5890" width="4.09765625" style="3" customWidth="1"/>
    <col min="5891" max="5891" width="2.19921875" style="3" customWidth="1"/>
    <col min="5892" max="5893" width="2.09765625" style="3" customWidth="1"/>
    <col min="5894" max="5904" width="0" style="3" hidden="1" customWidth="1"/>
    <col min="5905" max="6130" width="8.09765625" style="3"/>
    <col min="6131" max="6132" width="1" style="3" customWidth="1"/>
    <col min="6133" max="6133" width="6.59765625" style="3" customWidth="1"/>
    <col min="6134" max="6134" width="14.59765625" style="3" customWidth="1"/>
    <col min="6135" max="6135" width="17" style="3" customWidth="1"/>
    <col min="6136" max="6136" width="2.19921875" style="3" customWidth="1"/>
    <col min="6137" max="6137" width="4.19921875" style="3" customWidth="1"/>
    <col min="6138" max="6138" width="2.19921875" style="3" customWidth="1"/>
    <col min="6139" max="6139" width="4.19921875" style="3" customWidth="1"/>
    <col min="6140" max="6140" width="2.19921875" style="3" customWidth="1"/>
    <col min="6141" max="6141" width="6.69921875" style="3" customWidth="1"/>
    <col min="6142" max="6142" width="10.09765625" style="3" customWidth="1"/>
    <col min="6143" max="6143" width="2.19921875" style="3" customWidth="1"/>
    <col min="6144" max="6144" width="4.09765625" style="3" customWidth="1"/>
    <col min="6145" max="6145" width="2.19921875" style="3" customWidth="1"/>
    <col min="6146" max="6146" width="4.09765625" style="3" customWidth="1"/>
    <col min="6147" max="6147" width="2.19921875" style="3" customWidth="1"/>
    <col min="6148" max="6149" width="2.09765625" style="3" customWidth="1"/>
    <col min="6150" max="6160" width="0" style="3" hidden="1" customWidth="1"/>
    <col min="6161" max="6386" width="8.09765625" style="3"/>
    <col min="6387" max="6388" width="1" style="3" customWidth="1"/>
    <col min="6389" max="6389" width="6.59765625" style="3" customWidth="1"/>
    <col min="6390" max="6390" width="14.59765625" style="3" customWidth="1"/>
    <col min="6391" max="6391" width="17" style="3" customWidth="1"/>
    <col min="6392" max="6392" width="2.19921875" style="3" customWidth="1"/>
    <col min="6393" max="6393" width="4.19921875" style="3" customWidth="1"/>
    <col min="6394" max="6394" width="2.19921875" style="3" customWidth="1"/>
    <col min="6395" max="6395" width="4.19921875" style="3" customWidth="1"/>
    <col min="6396" max="6396" width="2.19921875" style="3" customWidth="1"/>
    <col min="6397" max="6397" width="6.69921875" style="3" customWidth="1"/>
    <col min="6398" max="6398" width="10.09765625" style="3" customWidth="1"/>
    <col min="6399" max="6399" width="2.19921875" style="3" customWidth="1"/>
    <col min="6400" max="6400" width="4.09765625" style="3" customWidth="1"/>
    <col min="6401" max="6401" width="2.19921875" style="3" customWidth="1"/>
    <col min="6402" max="6402" width="4.09765625" style="3" customWidth="1"/>
    <col min="6403" max="6403" width="2.19921875" style="3" customWidth="1"/>
    <col min="6404" max="6405" width="2.09765625" style="3" customWidth="1"/>
    <col min="6406" max="6416" width="0" style="3" hidden="1" customWidth="1"/>
    <col min="6417" max="6642" width="8.09765625" style="3"/>
    <col min="6643" max="6644" width="1" style="3" customWidth="1"/>
    <col min="6645" max="6645" width="6.59765625" style="3" customWidth="1"/>
    <col min="6646" max="6646" width="14.59765625" style="3" customWidth="1"/>
    <col min="6647" max="6647" width="17" style="3" customWidth="1"/>
    <col min="6648" max="6648" width="2.19921875" style="3" customWidth="1"/>
    <col min="6649" max="6649" width="4.19921875" style="3" customWidth="1"/>
    <col min="6650" max="6650" width="2.19921875" style="3" customWidth="1"/>
    <col min="6651" max="6651" width="4.19921875" style="3" customWidth="1"/>
    <col min="6652" max="6652" width="2.19921875" style="3" customWidth="1"/>
    <col min="6653" max="6653" width="6.69921875" style="3" customWidth="1"/>
    <col min="6654" max="6654" width="10.09765625" style="3" customWidth="1"/>
    <col min="6655" max="6655" width="2.19921875" style="3" customWidth="1"/>
    <col min="6656" max="6656" width="4.09765625" style="3" customWidth="1"/>
    <col min="6657" max="6657" width="2.19921875" style="3" customWidth="1"/>
    <col min="6658" max="6658" width="4.09765625" style="3" customWidth="1"/>
    <col min="6659" max="6659" width="2.19921875" style="3" customWidth="1"/>
    <col min="6660" max="6661" width="2.09765625" style="3" customWidth="1"/>
    <col min="6662" max="6672" width="0" style="3" hidden="1" customWidth="1"/>
    <col min="6673" max="6898" width="8.09765625" style="3"/>
    <col min="6899" max="6900" width="1" style="3" customWidth="1"/>
    <col min="6901" max="6901" width="6.59765625" style="3" customWidth="1"/>
    <col min="6902" max="6902" width="14.59765625" style="3" customWidth="1"/>
    <col min="6903" max="6903" width="17" style="3" customWidth="1"/>
    <col min="6904" max="6904" width="2.19921875" style="3" customWidth="1"/>
    <col min="6905" max="6905" width="4.19921875" style="3" customWidth="1"/>
    <col min="6906" max="6906" width="2.19921875" style="3" customWidth="1"/>
    <col min="6907" max="6907" width="4.19921875" style="3" customWidth="1"/>
    <col min="6908" max="6908" width="2.19921875" style="3" customWidth="1"/>
    <col min="6909" max="6909" width="6.69921875" style="3" customWidth="1"/>
    <col min="6910" max="6910" width="10.09765625" style="3" customWidth="1"/>
    <col min="6911" max="6911" width="2.19921875" style="3" customWidth="1"/>
    <col min="6912" max="6912" width="4.09765625" style="3" customWidth="1"/>
    <col min="6913" max="6913" width="2.19921875" style="3" customWidth="1"/>
    <col min="6914" max="6914" width="4.09765625" style="3" customWidth="1"/>
    <col min="6915" max="6915" width="2.19921875" style="3" customWidth="1"/>
    <col min="6916" max="6917" width="2.09765625" style="3" customWidth="1"/>
    <col min="6918" max="6928" width="0" style="3" hidden="1" customWidth="1"/>
    <col min="6929" max="7154" width="8.09765625" style="3"/>
    <col min="7155" max="7156" width="1" style="3" customWidth="1"/>
    <col min="7157" max="7157" width="6.59765625" style="3" customWidth="1"/>
    <col min="7158" max="7158" width="14.59765625" style="3" customWidth="1"/>
    <col min="7159" max="7159" width="17" style="3" customWidth="1"/>
    <col min="7160" max="7160" width="2.19921875" style="3" customWidth="1"/>
    <col min="7161" max="7161" width="4.19921875" style="3" customWidth="1"/>
    <col min="7162" max="7162" width="2.19921875" style="3" customWidth="1"/>
    <col min="7163" max="7163" width="4.19921875" style="3" customWidth="1"/>
    <col min="7164" max="7164" width="2.19921875" style="3" customWidth="1"/>
    <col min="7165" max="7165" width="6.69921875" style="3" customWidth="1"/>
    <col min="7166" max="7166" width="10.09765625" style="3" customWidth="1"/>
    <col min="7167" max="7167" width="2.19921875" style="3" customWidth="1"/>
    <col min="7168" max="7168" width="4.09765625" style="3" customWidth="1"/>
    <col min="7169" max="7169" width="2.19921875" style="3" customWidth="1"/>
    <col min="7170" max="7170" width="4.09765625" style="3" customWidth="1"/>
    <col min="7171" max="7171" width="2.19921875" style="3" customWidth="1"/>
    <col min="7172" max="7173" width="2.09765625" style="3" customWidth="1"/>
    <col min="7174" max="7184" width="0" style="3" hidden="1" customWidth="1"/>
    <col min="7185" max="7410" width="8.09765625" style="3"/>
    <col min="7411" max="7412" width="1" style="3" customWidth="1"/>
    <col min="7413" max="7413" width="6.59765625" style="3" customWidth="1"/>
    <col min="7414" max="7414" width="14.59765625" style="3" customWidth="1"/>
    <col min="7415" max="7415" width="17" style="3" customWidth="1"/>
    <col min="7416" max="7416" width="2.19921875" style="3" customWidth="1"/>
    <col min="7417" max="7417" width="4.19921875" style="3" customWidth="1"/>
    <col min="7418" max="7418" width="2.19921875" style="3" customWidth="1"/>
    <col min="7419" max="7419" width="4.19921875" style="3" customWidth="1"/>
    <col min="7420" max="7420" width="2.19921875" style="3" customWidth="1"/>
    <col min="7421" max="7421" width="6.69921875" style="3" customWidth="1"/>
    <col min="7422" max="7422" width="10.09765625" style="3" customWidth="1"/>
    <col min="7423" max="7423" width="2.19921875" style="3" customWidth="1"/>
    <col min="7424" max="7424" width="4.09765625" style="3" customWidth="1"/>
    <col min="7425" max="7425" width="2.19921875" style="3" customWidth="1"/>
    <col min="7426" max="7426" width="4.09765625" style="3" customWidth="1"/>
    <col min="7427" max="7427" width="2.19921875" style="3" customWidth="1"/>
    <col min="7428" max="7429" width="2.09765625" style="3" customWidth="1"/>
    <col min="7430" max="7440" width="0" style="3" hidden="1" customWidth="1"/>
    <col min="7441" max="7666" width="8.09765625" style="3"/>
    <col min="7667" max="7668" width="1" style="3" customWidth="1"/>
    <col min="7669" max="7669" width="6.59765625" style="3" customWidth="1"/>
    <col min="7670" max="7670" width="14.59765625" style="3" customWidth="1"/>
    <col min="7671" max="7671" width="17" style="3" customWidth="1"/>
    <col min="7672" max="7672" width="2.19921875" style="3" customWidth="1"/>
    <col min="7673" max="7673" width="4.19921875" style="3" customWidth="1"/>
    <col min="7674" max="7674" width="2.19921875" style="3" customWidth="1"/>
    <col min="7675" max="7675" width="4.19921875" style="3" customWidth="1"/>
    <col min="7676" max="7676" width="2.19921875" style="3" customWidth="1"/>
    <col min="7677" max="7677" width="6.69921875" style="3" customWidth="1"/>
    <col min="7678" max="7678" width="10.09765625" style="3" customWidth="1"/>
    <col min="7679" max="7679" width="2.19921875" style="3" customWidth="1"/>
    <col min="7680" max="7680" width="4.09765625" style="3" customWidth="1"/>
    <col min="7681" max="7681" width="2.19921875" style="3" customWidth="1"/>
    <col min="7682" max="7682" width="4.09765625" style="3" customWidth="1"/>
    <col min="7683" max="7683" width="2.19921875" style="3" customWidth="1"/>
    <col min="7684" max="7685" width="2.09765625" style="3" customWidth="1"/>
    <col min="7686" max="7696" width="0" style="3" hidden="1" customWidth="1"/>
    <col min="7697" max="7922" width="8.09765625" style="3"/>
    <col min="7923" max="7924" width="1" style="3" customWidth="1"/>
    <col min="7925" max="7925" width="6.59765625" style="3" customWidth="1"/>
    <col min="7926" max="7926" width="14.59765625" style="3" customWidth="1"/>
    <col min="7927" max="7927" width="17" style="3" customWidth="1"/>
    <col min="7928" max="7928" width="2.19921875" style="3" customWidth="1"/>
    <col min="7929" max="7929" width="4.19921875" style="3" customWidth="1"/>
    <col min="7930" max="7930" width="2.19921875" style="3" customWidth="1"/>
    <col min="7931" max="7931" width="4.19921875" style="3" customWidth="1"/>
    <col min="7932" max="7932" width="2.19921875" style="3" customWidth="1"/>
    <col min="7933" max="7933" width="6.69921875" style="3" customWidth="1"/>
    <col min="7934" max="7934" width="10.09765625" style="3" customWidth="1"/>
    <col min="7935" max="7935" width="2.19921875" style="3" customWidth="1"/>
    <col min="7936" max="7936" width="4.09765625" style="3" customWidth="1"/>
    <col min="7937" max="7937" width="2.19921875" style="3" customWidth="1"/>
    <col min="7938" max="7938" width="4.09765625" style="3" customWidth="1"/>
    <col min="7939" max="7939" width="2.19921875" style="3" customWidth="1"/>
    <col min="7940" max="7941" width="2.09765625" style="3" customWidth="1"/>
    <col min="7942" max="7952" width="0" style="3" hidden="1" customWidth="1"/>
    <col min="7953" max="8178" width="8.09765625" style="3"/>
    <col min="8179" max="8180" width="1" style="3" customWidth="1"/>
    <col min="8181" max="8181" width="6.59765625" style="3" customWidth="1"/>
    <col min="8182" max="8182" width="14.59765625" style="3" customWidth="1"/>
    <col min="8183" max="8183" width="17" style="3" customWidth="1"/>
    <col min="8184" max="8184" width="2.19921875" style="3" customWidth="1"/>
    <col min="8185" max="8185" width="4.19921875" style="3" customWidth="1"/>
    <col min="8186" max="8186" width="2.19921875" style="3" customWidth="1"/>
    <col min="8187" max="8187" width="4.19921875" style="3" customWidth="1"/>
    <col min="8188" max="8188" width="2.19921875" style="3" customWidth="1"/>
    <col min="8189" max="8189" width="6.69921875" style="3" customWidth="1"/>
    <col min="8190" max="8190" width="10.09765625" style="3" customWidth="1"/>
    <col min="8191" max="8191" width="2.19921875" style="3" customWidth="1"/>
    <col min="8192" max="8192" width="4.09765625" style="3" customWidth="1"/>
    <col min="8193" max="8193" width="2.19921875" style="3" customWidth="1"/>
    <col min="8194" max="8194" width="4.09765625" style="3" customWidth="1"/>
    <col min="8195" max="8195" width="2.19921875" style="3" customWidth="1"/>
    <col min="8196" max="8197" width="2.09765625" style="3" customWidth="1"/>
    <col min="8198" max="8208" width="0" style="3" hidden="1" customWidth="1"/>
    <col min="8209" max="8434" width="8.09765625" style="3"/>
    <col min="8435" max="8436" width="1" style="3" customWidth="1"/>
    <col min="8437" max="8437" width="6.59765625" style="3" customWidth="1"/>
    <col min="8438" max="8438" width="14.59765625" style="3" customWidth="1"/>
    <col min="8439" max="8439" width="17" style="3" customWidth="1"/>
    <col min="8440" max="8440" width="2.19921875" style="3" customWidth="1"/>
    <col min="8441" max="8441" width="4.19921875" style="3" customWidth="1"/>
    <col min="8442" max="8442" width="2.19921875" style="3" customWidth="1"/>
    <col min="8443" max="8443" width="4.19921875" style="3" customWidth="1"/>
    <col min="8444" max="8444" width="2.19921875" style="3" customWidth="1"/>
    <col min="8445" max="8445" width="6.69921875" style="3" customWidth="1"/>
    <col min="8446" max="8446" width="10.09765625" style="3" customWidth="1"/>
    <col min="8447" max="8447" width="2.19921875" style="3" customWidth="1"/>
    <col min="8448" max="8448" width="4.09765625" style="3" customWidth="1"/>
    <col min="8449" max="8449" width="2.19921875" style="3" customWidth="1"/>
    <col min="8450" max="8450" width="4.09765625" style="3" customWidth="1"/>
    <col min="8451" max="8451" width="2.19921875" style="3" customWidth="1"/>
    <col min="8452" max="8453" width="2.09765625" style="3" customWidth="1"/>
    <col min="8454" max="8464" width="0" style="3" hidden="1" customWidth="1"/>
    <col min="8465" max="8690" width="8.09765625" style="3"/>
    <col min="8691" max="8692" width="1" style="3" customWidth="1"/>
    <col min="8693" max="8693" width="6.59765625" style="3" customWidth="1"/>
    <col min="8694" max="8694" width="14.59765625" style="3" customWidth="1"/>
    <col min="8695" max="8695" width="17" style="3" customWidth="1"/>
    <col min="8696" max="8696" width="2.19921875" style="3" customWidth="1"/>
    <col min="8697" max="8697" width="4.19921875" style="3" customWidth="1"/>
    <col min="8698" max="8698" width="2.19921875" style="3" customWidth="1"/>
    <col min="8699" max="8699" width="4.19921875" style="3" customWidth="1"/>
    <col min="8700" max="8700" width="2.19921875" style="3" customWidth="1"/>
    <col min="8701" max="8701" width="6.69921875" style="3" customWidth="1"/>
    <col min="8702" max="8702" width="10.09765625" style="3" customWidth="1"/>
    <col min="8703" max="8703" width="2.19921875" style="3" customWidth="1"/>
    <col min="8704" max="8704" width="4.09765625" style="3" customWidth="1"/>
    <col min="8705" max="8705" width="2.19921875" style="3" customWidth="1"/>
    <col min="8706" max="8706" width="4.09765625" style="3" customWidth="1"/>
    <col min="8707" max="8707" width="2.19921875" style="3" customWidth="1"/>
    <col min="8708" max="8709" width="2.09765625" style="3" customWidth="1"/>
    <col min="8710" max="8720" width="0" style="3" hidden="1" customWidth="1"/>
    <col min="8721" max="8946" width="8.09765625" style="3"/>
    <col min="8947" max="8948" width="1" style="3" customWidth="1"/>
    <col min="8949" max="8949" width="6.59765625" style="3" customWidth="1"/>
    <col min="8950" max="8950" width="14.59765625" style="3" customWidth="1"/>
    <col min="8951" max="8951" width="17" style="3" customWidth="1"/>
    <col min="8952" max="8952" width="2.19921875" style="3" customWidth="1"/>
    <col min="8953" max="8953" width="4.19921875" style="3" customWidth="1"/>
    <col min="8954" max="8954" width="2.19921875" style="3" customWidth="1"/>
    <col min="8955" max="8955" width="4.19921875" style="3" customWidth="1"/>
    <col min="8956" max="8956" width="2.19921875" style="3" customWidth="1"/>
    <col min="8957" max="8957" width="6.69921875" style="3" customWidth="1"/>
    <col min="8958" max="8958" width="10.09765625" style="3" customWidth="1"/>
    <col min="8959" max="8959" width="2.19921875" style="3" customWidth="1"/>
    <col min="8960" max="8960" width="4.09765625" style="3" customWidth="1"/>
    <col min="8961" max="8961" width="2.19921875" style="3" customWidth="1"/>
    <col min="8962" max="8962" width="4.09765625" style="3" customWidth="1"/>
    <col min="8963" max="8963" width="2.19921875" style="3" customWidth="1"/>
    <col min="8964" max="8965" width="2.09765625" style="3" customWidth="1"/>
    <col min="8966" max="8976" width="0" style="3" hidden="1" customWidth="1"/>
    <col min="8977" max="9202" width="8.09765625" style="3"/>
    <col min="9203" max="9204" width="1" style="3" customWidth="1"/>
    <col min="9205" max="9205" width="6.59765625" style="3" customWidth="1"/>
    <col min="9206" max="9206" width="14.59765625" style="3" customWidth="1"/>
    <col min="9207" max="9207" width="17" style="3" customWidth="1"/>
    <col min="9208" max="9208" width="2.19921875" style="3" customWidth="1"/>
    <col min="9209" max="9209" width="4.19921875" style="3" customWidth="1"/>
    <col min="9210" max="9210" width="2.19921875" style="3" customWidth="1"/>
    <col min="9211" max="9211" width="4.19921875" style="3" customWidth="1"/>
    <col min="9212" max="9212" width="2.19921875" style="3" customWidth="1"/>
    <col min="9213" max="9213" width="6.69921875" style="3" customWidth="1"/>
    <col min="9214" max="9214" width="10.09765625" style="3" customWidth="1"/>
    <col min="9215" max="9215" width="2.19921875" style="3" customWidth="1"/>
    <col min="9216" max="9216" width="4.09765625" style="3" customWidth="1"/>
    <col min="9217" max="9217" width="2.19921875" style="3" customWidth="1"/>
    <col min="9218" max="9218" width="4.09765625" style="3" customWidth="1"/>
    <col min="9219" max="9219" width="2.19921875" style="3" customWidth="1"/>
    <col min="9220" max="9221" width="2.09765625" style="3" customWidth="1"/>
    <col min="9222" max="9232" width="0" style="3" hidden="1" customWidth="1"/>
    <col min="9233" max="9458" width="8.09765625" style="3"/>
    <col min="9459" max="9460" width="1" style="3" customWidth="1"/>
    <col min="9461" max="9461" width="6.59765625" style="3" customWidth="1"/>
    <col min="9462" max="9462" width="14.59765625" style="3" customWidth="1"/>
    <col min="9463" max="9463" width="17" style="3" customWidth="1"/>
    <col min="9464" max="9464" width="2.19921875" style="3" customWidth="1"/>
    <col min="9465" max="9465" width="4.19921875" style="3" customWidth="1"/>
    <col min="9466" max="9466" width="2.19921875" style="3" customWidth="1"/>
    <col min="9467" max="9467" width="4.19921875" style="3" customWidth="1"/>
    <col min="9468" max="9468" width="2.19921875" style="3" customWidth="1"/>
    <col min="9469" max="9469" width="6.69921875" style="3" customWidth="1"/>
    <col min="9470" max="9470" width="10.09765625" style="3" customWidth="1"/>
    <col min="9471" max="9471" width="2.19921875" style="3" customWidth="1"/>
    <col min="9472" max="9472" width="4.09765625" style="3" customWidth="1"/>
    <col min="9473" max="9473" width="2.19921875" style="3" customWidth="1"/>
    <col min="9474" max="9474" width="4.09765625" style="3" customWidth="1"/>
    <col min="9475" max="9475" width="2.19921875" style="3" customWidth="1"/>
    <col min="9476" max="9477" width="2.09765625" style="3" customWidth="1"/>
    <col min="9478" max="9488" width="0" style="3" hidden="1" customWidth="1"/>
    <col min="9489" max="9714" width="8.09765625" style="3"/>
    <col min="9715" max="9716" width="1" style="3" customWidth="1"/>
    <col min="9717" max="9717" width="6.59765625" style="3" customWidth="1"/>
    <col min="9718" max="9718" width="14.59765625" style="3" customWidth="1"/>
    <col min="9719" max="9719" width="17" style="3" customWidth="1"/>
    <col min="9720" max="9720" width="2.19921875" style="3" customWidth="1"/>
    <col min="9721" max="9721" width="4.19921875" style="3" customWidth="1"/>
    <col min="9722" max="9722" width="2.19921875" style="3" customWidth="1"/>
    <col min="9723" max="9723" width="4.19921875" style="3" customWidth="1"/>
    <col min="9724" max="9724" width="2.19921875" style="3" customWidth="1"/>
    <col min="9725" max="9725" width="6.69921875" style="3" customWidth="1"/>
    <col min="9726" max="9726" width="10.09765625" style="3" customWidth="1"/>
    <col min="9727" max="9727" width="2.19921875" style="3" customWidth="1"/>
    <col min="9728" max="9728" width="4.09765625" style="3" customWidth="1"/>
    <col min="9729" max="9729" width="2.19921875" style="3" customWidth="1"/>
    <col min="9730" max="9730" width="4.09765625" style="3" customWidth="1"/>
    <col min="9731" max="9731" width="2.19921875" style="3" customWidth="1"/>
    <col min="9732" max="9733" width="2.09765625" style="3" customWidth="1"/>
    <col min="9734" max="9744" width="0" style="3" hidden="1" customWidth="1"/>
    <col min="9745" max="9970" width="8.09765625" style="3"/>
    <col min="9971" max="9972" width="1" style="3" customWidth="1"/>
    <col min="9973" max="9973" width="6.59765625" style="3" customWidth="1"/>
    <col min="9974" max="9974" width="14.59765625" style="3" customWidth="1"/>
    <col min="9975" max="9975" width="17" style="3" customWidth="1"/>
    <col min="9976" max="9976" width="2.19921875" style="3" customWidth="1"/>
    <col min="9977" max="9977" width="4.19921875" style="3" customWidth="1"/>
    <col min="9978" max="9978" width="2.19921875" style="3" customWidth="1"/>
    <col min="9979" max="9979" width="4.19921875" style="3" customWidth="1"/>
    <col min="9980" max="9980" width="2.19921875" style="3" customWidth="1"/>
    <col min="9981" max="9981" width="6.69921875" style="3" customWidth="1"/>
    <col min="9982" max="9982" width="10.09765625" style="3" customWidth="1"/>
    <col min="9983" max="9983" width="2.19921875" style="3" customWidth="1"/>
    <col min="9984" max="9984" width="4.09765625" style="3" customWidth="1"/>
    <col min="9985" max="9985" width="2.19921875" style="3" customWidth="1"/>
    <col min="9986" max="9986" width="4.09765625" style="3" customWidth="1"/>
    <col min="9987" max="9987" width="2.19921875" style="3" customWidth="1"/>
    <col min="9988" max="9989" width="2.09765625" style="3" customWidth="1"/>
    <col min="9990" max="10000" width="0" style="3" hidden="1" customWidth="1"/>
    <col min="10001" max="10226" width="8.09765625" style="3"/>
    <col min="10227" max="10228" width="1" style="3" customWidth="1"/>
    <col min="10229" max="10229" width="6.59765625" style="3" customWidth="1"/>
    <col min="10230" max="10230" width="14.59765625" style="3" customWidth="1"/>
    <col min="10231" max="10231" width="17" style="3" customWidth="1"/>
    <col min="10232" max="10232" width="2.19921875" style="3" customWidth="1"/>
    <col min="10233" max="10233" width="4.19921875" style="3" customWidth="1"/>
    <col min="10234" max="10234" width="2.19921875" style="3" customWidth="1"/>
    <col min="10235" max="10235" width="4.19921875" style="3" customWidth="1"/>
    <col min="10236" max="10236" width="2.19921875" style="3" customWidth="1"/>
    <col min="10237" max="10237" width="6.69921875" style="3" customWidth="1"/>
    <col min="10238" max="10238" width="10.09765625" style="3" customWidth="1"/>
    <col min="10239" max="10239" width="2.19921875" style="3" customWidth="1"/>
    <col min="10240" max="10240" width="4.09765625" style="3" customWidth="1"/>
    <col min="10241" max="10241" width="2.19921875" style="3" customWidth="1"/>
    <col min="10242" max="10242" width="4.09765625" style="3" customWidth="1"/>
    <col min="10243" max="10243" width="2.19921875" style="3" customWidth="1"/>
    <col min="10244" max="10245" width="2.09765625" style="3" customWidth="1"/>
    <col min="10246" max="10256" width="0" style="3" hidden="1" customWidth="1"/>
    <col min="10257" max="10482" width="8.09765625" style="3"/>
    <col min="10483" max="10484" width="1" style="3" customWidth="1"/>
    <col min="10485" max="10485" width="6.59765625" style="3" customWidth="1"/>
    <col min="10486" max="10486" width="14.59765625" style="3" customWidth="1"/>
    <col min="10487" max="10487" width="17" style="3" customWidth="1"/>
    <col min="10488" max="10488" width="2.19921875" style="3" customWidth="1"/>
    <col min="10489" max="10489" width="4.19921875" style="3" customWidth="1"/>
    <col min="10490" max="10490" width="2.19921875" style="3" customWidth="1"/>
    <col min="10491" max="10491" width="4.19921875" style="3" customWidth="1"/>
    <col min="10492" max="10492" width="2.19921875" style="3" customWidth="1"/>
    <col min="10493" max="10493" width="6.69921875" style="3" customWidth="1"/>
    <col min="10494" max="10494" width="10.09765625" style="3" customWidth="1"/>
    <col min="10495" max="10495" width="2.19921875" style="3" customWidth="1"/>
    <col min="10496" max="10496" width="4.09765625" style="3" customWidth="1"/>
    <col min="10497" max="10497" width="2.19921875" style="3" customWidth="1"/>
    <col min="10498" max="10498" width="4.09765625" style="3" customWidth="1"/>
    <col min="10499" max="10499" width="2.19921875" style="3" customWidth="1"/>
    <col min="10500" max="10501" width="2.09765625" style="3" customWidth="1"/>
    <col min="10502" max="10512" width="0" style="3" hidden="1" customWidth="1"/>
    <col min="10513" max="10738" width="8.09765625" style="3"/>
    <col min="10739" max="10740" width="1" style="3" customWidth="1"/>
    <col min="10741" max="10741" width="6.59765625" style="3" customWidth="1"/>
    <col min="10742" max="10742" width="14.59765625" style="3" customWidth="1"/>
    <col min="10743" max="10743" width="17" style="3" customWidth="1"/>
    <col min="10744" max="10744" width="2.19921875" style="3" customWidth="1"/>
    <col min="10745" max="10745" width="4.19921875" style="3" customWidth="1"/>
    <col min="10746" max="10746" width="2.19921875" style="3" customWidth="1"/>
    <col min="10747" max="10747" width="4.19921875" style="3" customWidth="1"/>
    <col min="10748" max="10748" width="2.19921875" style="3" customWidth="1"/>
    <col min="10749" max="10749" width="6.69921875" style="3" customWidth="1"/>
    <col min="10750" max="10750" width="10.09765625" style="3" customWidth="1"/>
    <col min="10751" max="10751" width="2.19921875" style="3" customWidth="1"/>
    <col min="10752" max="10752" width="4.09765625" style="3" customWidth="1"/>
    <col min="10753" max="10753" width="2.19921875" style="3" customWidth="1"/>
    <col min="10754" max="10754" width="4.09765625" style="3" customWidth="1"/>
    <col min="10755" max="10755" width="2.19921875" style="3" customWidth="1"/>
    <col min="10756" max="10757" width="2.09765625" style="3" customWidth="1"/>
    <col min="10758" max="10768" width="0" style="3" hidden="1" customWidth="1"/>
    <col min="10769" max="10994" width="8.09765625" style="3"/>
    <col min="10995" max="10996" width="1" style="3" customWidth="1"/>
    <col min="10997" max="10997" width="6.59765625" style="3" customWidth="1"/>
    <col min="10998" max="10998" width="14.59765625" style="3" customWidth="1"/>
    <col min="10999" max="10999" width="17" style="3" customWidth="1"/>
    <col min="11000" max="11000" width="2.19921875" style="3" customWidth="1"/>
    <col min="11001" max="11001" width="4.19921875" style="3" customWidth="1"/>
    <col min="11002" max="11002" width="2.19921875" style="3" customWidth="1"/>
    <col min="11003" max="11003" width="4.19921875" style="3" customWidth="1"/>
    <col min="11004" max="11004" width="2.19921875" style="3" customWidth="1"/>
    <col min="11005" max="11005" width="6.69921875" style="3" customWidth="1"/>
    <col min="11006" max="11006" width="10.09765625" style="3" customWidth="1"/>
    <col min="11007" max="11007" width="2.19921875" style="3" customWidth="1"/>
    <col min="11008" max="11008" width="4.09765625" style="3" customWidth="1"/>
    <col min="11009" max="11009" width="2.19921875" style="3" customWidth="1"/>
    <col min="11010" max="11010" width="4.09765625" style="3" customWidth="1"/>
    <col min="11011" max="11011" width="2.19921875" style="3" customWidth="1"/>
    <col min="11012" max="11013" width="2.09765625" style="3" customWidth="1"/>
    <col min="11014" max="11024" width="0" style="3" hidden="1" customWidth="1"/>
    <col min="11025" max="11250" width="8.09765625" style="3"/>
    <col min="11251" max="11252" width="1" style="3" customWidth="1"/>
    <col min="11253" max="11253" width="6.59765625" style="3" customWidth="1"/>
    <col min="11254" max="11254" width="14.59765625" style="3" customWidth="1"/>
    <col min="11255" max="11255" width="17" style="3" customWidth="1"/>
    <col min="11256" max="11256" width="2.19921875" style="3" customWidth="1"/>
    <col min="11257" max="11257" width="4.19921875" style="3" customWidth="1"/>
    <col min="11258" max="11258" width="2.19921875" style="3" customWidth="1"/>
    <col min="11259" max="11259" width="4.19921875" style="3" customWidth="1"/>
    <col min="11260" max="11260" width="2.19921875" style="3" customWidth="1"/>
    <col min="11261" max="11261" width="6.69921875" style="3" customWidth="1"/>
    <col min="11262" max="11262" width="10.09765625" style="3" customWidth="1"/>
    <col min="11263" max="11263" width="2.19921875" style="3" customWidth="1"/>
    <col min="11264" max="11264" width="4.09765625" style="3" customWidth="1"/>
    <col min="11265" max="11265" width="2.19921875" style="3" customWidth="1"/>
    <col min="11266" max="11266" width="4.09765625" style="3" customWidth="1"/>
    <col min="11267" max="11267" width="2.19921875" style="3" customWidth="1"/>
    <col min="11268" max="11269" width="2.09765625" style="3" customWidth="1"/>
    <col min="11270" max="11280" width="0" style="3" hidden="1" customWidth="1"/>
    <col min="11281" max="11506" width="8.09765625" style="3"/>
    <col min="11507" max="11508" width="1" style="3" customWidth="1"/>
    <col min="11509" max="11509" width="6.59765625" style="3" customWidth="1"/>
    <col min="11510" max="11510" width="14.59765625" style="3" customWidth="1"/>
    <col min="11511" max="11511" width="17" style="3" customWidth="1"/>
    <col min="11512" max="11512" width="2.19921875" style="3" customWidth="1"/>
    <col min="11513" max="11513" width="4.19921875" style="3" customWidth="1"/>
    <col min="11514" max="11514" width="2.19921875" style="3" customWidth="1"/>
    <col min="11515" max="11515" width="4.19921875" style="3" customWidth="1"/>
    <col min="11516" max="11516" width="2.19921875" style="3" customWidth="1"/>
    <col min="11517" max="11517" width="6.69921875" style="3" customWidth="1"/>
    <col min="11518" max="11518" width="10.09765625" style="3" customWidth="1"/>
    <col min="11519" max="11519" width="2.19921875" style="3" customWidth="1"/>
    <col min="11520" max="11520" width="4.09765625" style="3" customWidth="1"/>
    <col min="11521" max="11521" width="2.19921875" style="3" customWidth="1"/>
    <col min="11522" max="11522" width="4.09765625" style="3" customWidth="1"/>
    <col min="11523" max="11523" width="2.19921875" style="3" customWidth="1"/>
    <col min="11524" max="11525" width="2.09765625" style="3" customWidth="1"/>
    <col min="11526" max="11536" width="0" style="3" hidden="1" customWidth="1"/>
    <col min="11537" max="11762" width="8.09765625" style="3"/>
    <col min="11763" max="11764" width="1" style="3" customWidth="1"/>
    <col min="11765" max="11765" width="6.59765625" style="3" customWidth="1"/>
    <col min="11766" max="11766" width="14.59765625" style="3" customWidth="1"/>
    <col min="11767" max="11767" width="17" style="3" customWidth="1"/>
    <col min="11768" max="11768" width="2.19921875" style="3" customWidth="1"/>
    <col min="11769" max="11769" width="4.19921875" style="3" customWidth="1"/>
    <col min="11770" max="11770" width="2.19921875" style="3" customWidth="1"/>
    <col min="11771" max="11771" width="4.19921875" style="3" customWidth="1"/>
    <col min="11772" max="11772" width="2.19921875" style="3" customWidth="1"/>
    <col min="11773" max="11773" width="6.69921875" style="3" customWidth="1"/>
    <col min="11774" max="11774" width="10.09765625" style="3" customWidth="1"/>
    <col min="11775" max="11775" width="2.19921875" style="3" customWidth="1"/>
    <col min="11776" max="11776" width="4.09765625" style="3" customWidth="1"/>
    <col min="11777" max="11777" width="2.19921875" style="3" customWidth="1"/>
    <col min="11778" max="11778" width="4.09765625" style="3" customWidth="1"/>
    <col min="11779" max="11779" width="2.19921875" style="3" customWidth="1"/>
    <col min="11780" max="11781" width="2.09765625" style="3" customWidth="1"/>
    <col min="11782" max="11792" width="0" style="3" hidden="1" customWidth="1"/>
    <col min="11793" max="12018" width="8.09765625" style="3"/>
    <col min="12019" max="12020" width="1" style="3" customWidth="1"/>
    <col min="12021" max="12021" width="6.59765625" style="3" customWidth="1"/>
    <col min="12022" max="12022" width="14.59765625" style="3" customWidth="1"/>
    <col min="12023" max="12023" width="17" style="3" customWidth="1"/>
    <col min="12024" max="12024" width="2.19921875" style="3" customWidth="1"/>
    <col min="12025" max="12025" width="4.19921875" style="3" customWidth="1"/>
    <col min="12026" max="12026" width="2.19921875" style="3" customWidth="1"/>
    <col min="12027" max="12027" width="4.19921875" style="3" customWidth="1"/>
    <col min="12028" max="12028" width="2.19921875" style="3" customWidth="1"/>
    <col min="12029" max="12029" width="6.69921875" style="3" customWidth="1"/>
    <col min="12030" max="12030" width="10.09765625" style="3" customWidth="1"/>
    <col min="12031" max="12031" width="2.19921875" style="3" customWidth="1"/>
    <col min="12032" max="12032" width="4.09765625" style="3" customWidth="1"/>
    <col min="12033" max="12033" width="2.19921875" style="3" customWidth="1"/>
    <col min="12034" max="12034" width="4.09765625" style="3" customWidth="1"/>
    <col min="12035" max="12035" width="2.19921875" style="3" customWidth="1"/>
    <col min="12036" max="12037" width="2.09765625" style="3" customWidth="1"/>
    <col min="12038" max="12048" width="0" style="3" hidden="1" customWidth="1"/>
    <col min="12049" max="12274" width="8.09765625" style="3"/>
    <col min="12275" max="12276" width="1" style="3" customWidth="1"/>
    <col min="12277" max="12277" width="6.59765625" style="3" customWidth="1"/>
    <col min="12278" max="12278" width="14.59765625" style="3" customWidth="1"/>
    <col min="12279" max="12279" width="17" style="3" customWidth="1"/>
    <col min="12280" max="12280" width="2.19921875" style="3" customWidth="1"/>
    <col min="12281" max="12281" width="4.19921875" style="3" customWidth="1"/>
    <col min="12282" max="12282" width="2.19921875" style="3" customWidth="1"/>
    <col min="12283" max="12283" width="4.19921875" style="3" customWidth="1"/>
    <col min="12284" max="12284" width="2.19921875" style="3" customWidth="1"/>
    <col min="12285" max="12285" width="6.69921875" style="3" customWidth="1"/>
    <col min="12286" max="12286" width="10.09765625" style="3" customWidth="1"/>
    <col min="12287" max="12287" width="2.19921875" style="3" customWidth="1"/>
    <col min="12288" max="12288" width="4.09765625" style="3" customWidth="1"/>
    <col min="12289" max="12289" width="2.19921875" style="3" customWidth="1"/>
    <col min="12290" max="12290" width="4.09765625" style="3" customWidth="1"/>
    <col min="12291" max="12291" width="2.19921875" style="3" customWidth="1"/>
    <col min="12292" max="12293" width="2.09765625" style="3" customWidth="1"/>
    <col min="12294" max="12304" width="0" style="3" hidden="1" customWidth="1"/>
    <col min="12305" max="12530" width="8.09765625" style="3"/>
    <col min="12531" max="12532" width="1" style="3" customWidth="1"/>
    <col min="12533" max="12533" width="6.59765625" style="3" customWidth="1"/>
    <col min="12534" max="12534" width="14.59765625" style="3" customWidth="1"/>
    <col min="12535" max="12535" width="17" style="3" customWidth="1"/>
    <col min="12536" max="12536" width="2.19921875" style="3" customWidth="1"/>
    <col min="12537" max="12537" width="4.19921875" style="3" customWidth="1"/>
    <col min="12538" max="12538" width="2.19921875" style="3" customWidth="1"/>
    <col min="12539" max="12539" width="4.19921875" style="3" customWidth="1"/>
    <col min="12540" max="12540" width="2.19921875" style="3" customWidth="1"/>
    <col min="12541" max="12541" width="6.69921875" style="3" customWidth="1"/>
    <col min="12542" max="12542" width="10.09765625" style="3" customWidth="1"/>
    <col min="12543" max="12543" width="2.19921875" style="3" customWidth="1"/>
    <col min="12544" max="12544" width="4.09765625" style="3" customWidth="1"/>
    <col min="12545" max="12545" width="2.19921875" style="3" customWidth="1"/>
    <col min="12546" max="12546" width="4.09765625" style="3" customWidth="1"/>
    <col min="12547" max="12547" width="2.19921875" style="3" customWidth="1"/>
    <col min="12548" max="12549" width="2.09765625" style="3" customWidth="1"/>
    <col min="12550" max="12560" width="0" style="3" hidden="1" customWidth="1"/>
    <col min="12561" max="12786" width="8.09765625" style="3"/>
    <col min="12787" max="12788" width="1" style="3" customWidth="1"/>
    <col min="12789" max="12789" width="6.59765625" style="3" customWidth="1"/>
    <col min="12790" max="12790" width="14.59765625" style="3" customWidth="1"/>
    <col min="12791" max="12791" width="17" style="3" customWidth="1"/>
    <col min="12792" max="12792" width="2.19921875" style="3" customWidth="1"/>
    <col min="12793" max="12793" width="4.19921875" style="3" customWidth="1"/>
    <col min="12794" max="12794" width="2.19921875" style="3" customWidth="1"/>
    <col min="12795" max="12795" width="4.19921875" style="3" customWidth="1"/>
    <col min="12796" max="12796" width="2.19921875" style="3" customWidth="1"/>
    <col min="12797" max="12797" width="6.69921875" style="3" customWidth="1"/>
    <col min="12798" max="12798" width="10.09765625" style="3" customWidth="1"/>
    <col min="12799" max="12799" width="2.19921875" style="3" customWidth="1"/>
    <col min="12800" max="12800" width="4.09765625" style="3" customWidth="1"/>
    <col min="12801" max="12801" width="2.19921875" style="3" customWidth="1"/>
    <col min="12802" max="12802" width="4.09765625" style="3" customWidth="1"/>
    <col min="12803" max="12803" width="2.19921875" style="3" customWidth="1"/>
    <col min="12804" max="12805" width="2.09765625" style="3" customWidth="1"/>
    <col min="12806" max="12816" width="0" style="3" hidden="1" customWidth="1"/>
    <col min="12817" max="13042" width="8.09765625" style="3"/>
    <col min="13043" max="13044" width="1" style="3" customWidth="1"/>
    <col min="13045" max="13045" width="6.59765625" style="3" customWidth="1"/>
    <col min="13046" max="13046" width="14.59765625" style="3" customWidth="1"/>
    <col min="13047" max="13047" width="17" style="3" customWidth="1"/>
    <col min="13048" max="13048" width="2.19921875" style="3" customWidth="1"/>
    <col min="13049" max="13049" width="4.19921875" style="3" customWidth="1"/>
    <col min="13050" max="13050" width="2.19921875" style="3" customWidth="1"/>
    <col min="13051" max="13051" width="4.19921875" style="3" customWidth="1"/>
    <col min="13052" max="13052" width="2.19921875" style="3" customWidth="1"/>
    <col min="13053" max="13053" width="6.69921875" style="3" customWidth="1"/>
    <col min="13054" max="13054" width="10.09765625" style="3" customWidth="1"/>
    <col min="13055" max="13055" width="2.19921875" style="3" customWidth="1"/>
    <col min="13056" max="13056" width="4.09765625" style="3" customWidth="1"/>
    <col min="13057" max="13057" width="2.19921875" style="3" customWidth="1"/>
    <col min="13058" max="13058" width="4.09765625" style="3" customWidth="1"/>
    <col min="13059" max="13059" width="2.19921875" style="3" customWidth="1"/>
    <col min="13060" max="13061" width="2.09765625" style="3" customWidth="1"/>
    <col min="13062" max="13072" width="0" style="3" hidden="1" customWidth="1"/>
    <col min="13073" max="13298" width="8.09765625" style="3"/>
    <col min="13299" max="13300" width="1" style="3" customWidth="1"/>
    <col min="13301" max="13301" width="6.59765625" style="3" customWidth="1"/>
    <col min="13302" max="13302" width="14.59765625" style="3" customWidth="1"/>
    <col min="13303" max="13303" width="17" style="3" customWidth="1"/>
    <col min="13304" max="13304" width="2.19921875" style="3" customWidth="1"/>
    <col min="13305" max="13305" width="4.19921875" style="3" customWidth="1"/>
    <col min="13306" max="13306" width="2.19921875" style="3" customWidth="1"/>
    <col min="13307" max="13307" width="4.19921875" style="3" customWidth="1"/>
    <col min="13308" max="13308" width="2.19921875" style="3" customWidth="1"/>
    <col min="13309" max="13309" width="6.69921875" style="3" customWidth="1"/>
    <col min="13310" max="13310" width="10.09765625" style="3" customWidth="1"/>
    <col min="13311" max="13311" width="2.19921875" style="3" customWidth="1"/>
    <col min="13312" max="13312" width="4.09765625" style="3" customWidth="1"/>
    <col min="13313" max="13313" width="2.19921875" style="3" customWidth="1"/>
    <col min="13314" max="13314" width="4.09765625" style="3" customWidth="1"/>
    <col min="13315" max="13315" width="2.19921875" style="3" customWidth="1"/>
    <col min="13316" max="13317" width="2.09765625" style="3" customWidth="1"/>
    <col min="13318" max="13328" width="0" style="3" hidden="1" customWidth="1"/>
    <col min="13329" max="13554" width="8.09765625" style="3"/>
    <col min="13555" max="13556" width="1" style="3" customWidth="1"/>
    <col min="13557" max="13557" width="6.59765625" style="3" customWidth="1"/>
    <col min="13558" max="13558" width="14.59765625" style="3" customWidth="1"/>
    <col min="13559" max="13559" width="17" style="3" customWidth="1"/>
    <col min="13560" max="13560" width="2.19921875" style="3" customWidth="1"/>
    <col min="13561" max="13561" width="4.19921875" style="3" customWidth="1"/>
    <col min="13562" max="13562" width="2.19921875" style="3" customWidth="1"/>
    <col min="13563" max="13563" width="4.19921875" style="3" customWidth="1"/>
    <col min="13564" max="13564" width="2.19921875" style="3" customWidth="1"/>
    <col min="13565" max="13565" width="6.69921875" style="3" customWidth="1"/>
    <col min="13566" max="13566" width="10.09765625" style="3" customWidth="1"/>
    <col min="13567" max="13567" width="2.19921875" style="3" customWidth="1"/>
    <col min="13568" max="13568" width="4.09765625" style="3" customWidth="1"/>
    <col min="13569" max="13569" width="2.19921875" style="3" customWidth="1"/>
    <col min="13570" max="13570" width="4.09765625" style="3" customWidth="1"/>
    <col min="13571" max="13571" width="2.19921875" style="3" customWidth="1"/>
    <col min="13572" max="13573" width="2.09765625" style="3" customWidth="1"/>
    <col min="13574" max="13584" width="0" style="3" hidden="1" customWidth="1"/>
    <col min="13585" max="13810" width="8.09765625" style="3"/>
    <col min="13811" max="13812" width="1" style="3" customWidth="1"/>
    <col min="13813" max="13813" width="6.59765625" style="3" customWidth="1"/>
    <col min="13814" max="13814" width="14.59765625" style="3" customWidth="1"/>
    <col min="13815" max="13815" width="17" style="3" customWidth="1"/>
    <col min="13816" max="13816" width="2.19921875" style="3" customWidth="1"/>
    <col min="13817" max="13817" width="4.19921875" style="3" customWidth="1"/>
    <col min="13818" max="13818" width="2.19921875" style="3" customWidth="1"/>
    <col min="13819" max="13819" width="4.19921875" style="3" customWidth="1"/>
    <col min="13820" max="13820" width="2.19921875" style="3" customWidth="1"/>
    <col min="13821" max="13821" width="6.69921875" style="3" customWidth="1"/>
    <col min="13822" max="13822" width="10.09765625" style="3" customWidth="1"/>
    <col min="13823" max="13823" width="2.19921875" style="3" customWidth="1"/>
    <col min="13824" max="13824" width="4.09765625" style="3" customWidth="1"/>
    <col min="13825" max="13825" width="2.19921875" style="3" customWidth="1"/>
    <col min="13826" max="13826" width="4.09765625" style="3" customWidth="1"/>
    <col min="13827" max="13827" width="2.19921875" style="3" customWidth="1"/>
    <col min="13828" max="13829" width="2.09765625" style="3" customWidth="1"/>
    <col min="13830" max="13840" width="0" style="3" hidden="1" customWidth="1"/>
    <col min="13841" max="14066" width="8.09765625" style="3"/>
    <col min="14067" max="14068" width="1" style="3" customWidth="1"/>
    <col min="14069" max="14069" width="6.59765625" style="3" customWidth="1"/>
    <col min="14070" max="14070" width="14.59765625" style="3" customWidth="1"/>
    <col min="14071" max="14071" width="17" style="3" customWidth="1"/>
    <col min="14072" max="14072" width="2.19921875" style="3" customWidth="1"/>
    <col min="14073" max="14073" width="4.19921875" style="3" customWidth="1"/>
    <col min="14074" max="14074" width="2.19921875" style="3" customWidth="1"/>
    <col min="14075" max="14075" width="4.19921875" style="3" customWidth="1"/>
    <col min="14076" max="14076" width="2.19921875" style="3" customWidth="1"/>
    <col min="14077" max="14077" width="6.69921875" style="3" customWidth="1"/>
    <col min="14078" max="14078" width="10.09765625" style="3" customWidth="1"/>
    <col min="14079" max="14079" width="2.19921875" style="3" customWidth="1"/>
    <col min="14080" max="14080" width="4.09765625" style="3" customWidth="1"/>
    <col min="14081" max="14081" width="2.19921875" style="3" customWidth="1"/>
    <col min="14082" max="14082" width="4.09765625" style="3" customWidth="1"/>
    <col min="14083" max="14083" width="2.19921875" style="3" customWidth="1"/>
    <col min="14084" max="14085" width="2.09765625" style="3" customWidth="1"/>
    <col min="14086" max="14096" width="0" style="3" hidden="1" customWidth="1"/>
    <col min="14097" max="14322" width="8.09765625" style="3"/>
    <col min="14323" max="14324" width="1" style="3" customWidth="1"/>
    <col min="14325" max="14325" width="6.59765625" style="3" customWidth="1"/>
    <col min="14326" max="14326" width="14.59765625" style="3" customWidth="1"/>
    <col min="14327" max="14327" width="17" style="3" customWidth="1"/>
    <col min="14328" max="14328" width="2.19921875" style="3" customWidth="1"/>
    <col min="14329" max="14329" width="4.19921875" style="3" customWidth="1"/>
    <col min="14330" max="14330" width="2.19921875" style="3" customWidth="1"/>
    <col min="14331" max="14331" width="4.19921875" style="3" customWidth="1"/>
    <col min="14332" max="14332" width="2.19921875" style="3" customWidth="1"/>
    <col min="14333" max="14333" width="6.69921875" style="3" customWidth="1"/>
    <col min="14334" max="14334" width="10.09765625" style="3" customWidth="1"/>
    <col min="14335" max="14335" width="2.19921875" style="3" customWidth="1"/>
    <col min="14336" max="14336" width="4.09765625" style="3" customWidth="1"/>
    <col min="14337" max="14337" width="2.19921875" style="3" customWidth="1"/>
    <col min="14338" max="14338" width="4.09765625" style="3" customWidth="1"/>
    <col min="14339" max="14339" width="2.19921875" style="3" customWidth="1"/>
    <col min="14340" max="14341" width="2.09765625" style="3" customWidth="1"/>
    <col min="14342" max="14352" width="0" style="3" hidden="1" customWidth="1"/>
    <col min="14353" max="14578" width="8.09765625" style="3"/>
    <col min="14579" max="14580" width="1" style="3" customWidth="1"/>
    <col min="14581" max="14581" width="6.59765625" style="3" customWidth="1"/>
    <col min="14582" max="14582" width="14.59765625" style="3" customWidth="1"/>
    <col min="14583" max="14583" width="17" style="3" customWidth="1"/>
    <col min="14584" max="14584" width="2.19921875" style="3" customWidth="1"/>
    <col min="14585" max="14585" width="4.19921875" style="3" customWidth="1"/>
    <col min="14586" max="14586" width="2.19921875" style="3" customWidth="1"/>
    <col min="14587" max="14587" width="4.19921875" style="3" customWidth="1"/>
    <col min="14588" max="14588" width="2.19921875" style="3" customWidth="1"/>
    <col min="14589" max="14589" width="6.69921875" style="3" customWidth="1"/>
    <col min="14590" max="14590" width="10.09765625" style="3" customWidth="1"/>
    <col min="14591" max="14591" width="2.19921875" style="3" customWidth="1"/>
    <col min="14592" max="14592" width="4.09765625" style="3" customWidth="1"/>
    <col min="14593" max="14593" width="2.19921875" style="3" customWidth="1"/>
    <col min="14594" max="14594" width="4.09765625" style="3" customWidth="1"/>
    <col min="14595" max="14595" width="2.19921875" style="3" customWidth="1"/>
    <col min="14596" max="14597" width="2.09765625" style="3" customWidth="1"/>
    <col min="14598" max="14608" width="0" style="3" hidden="1" customWidth="1"/>
    <col min="14609" max="14834" width="8.09765625" style="3"/>
    <col min="14835" max="14836" width="1" style="3" customWidth="1"/>
    <col min="14837" max="14837" width="6.59765625" style="3" customWidth="1"/>
    <col min="14838" max="14838" width="14.59765625" style="3" customWidth="1"/>
    <col min="14839" max="14839" width="17" style="3" customWidth="1"/>
    <col min="14840" max="14840" width="2.19921875" style="3" customWidth="1"/>
    <col min="14841" max="14841" width="4.19921875" style="3" customWidth="1"/>
    <col min="14842" max="14842" width="2.19921875" style="3" customWidth="1"/>
    <col min="14843" max="14843" width="4.19921875" style="3" customWidth="1"/>
    <col min="14844" max="14844" width="2.19921875" style="3" customWidth="1"/>
    <col min="14845" max="14845" width="6.69921875" style="3" customWidth="1"/>
    <col min="14846" max="14846" width="10.09765625" style="3" customWidth="1"/>
    <col min="14847" max="14847" width="2.19921875" style="3" customWidth="1"/>
    <col min="14848" max="14848" width="4.09765625" style="3" customWidth="1"/>
    <col min="14849" max="14849" width="2.19921875" style="3" customWidth="1"/>
    <col min="14850" max="14850" width="4.09765625" style="3" customWidth="1"/>
    <col min="14851" max="14851" width="2.19921875" style="3" customWidth="1"/>
    <col min="14852" max="14853" width="2.09765625" style="3" customWidth="1"/>
    <col min="14854" max="14864" width="0" style="3" hidden="1" customWidth="1"/>
    <col min="14865" max="15090" width="8.09765625" style="3"/>
    <col min="15091" max="15092" width="1" style="3" customWidth="1"/>
    <col min="15093" max="15093" width="6.59765625" style="3" customWidth="1"/>
    <col min="15094" max="15094" width="14.59765625" style="3" customWidth="1"/>
    <col min="15095" max="15095" width="17" style="3" customWidth="1"/>
    <col min="15096" max="15096" width="2.19921875" style="3" customWidth="1"/>
    <col min="15097" max="15097" width="4.19921875" style="3" customWidth="1"/>
    <col min="15098" max="15098" width="2.19921875" style="3" customWidth="1"/>
    <col min="15099" max="15099" width="4.19921875" style="3" customWidth="1"/>
    <col min="15100" max="15100" width="2.19921875" style="3" customWidth="1"/>
    <col min="15101" max="15101" width="6.69921875" style="3" customWidth="1"/>
    <col min="15102" max="15102" width="10.09765625" style="3" customWidth="1"/>
    <col min="15103" max="15103" width="2.19921875" style="3" customWidth="1"/>
    <col min="15104" max="15104" width="4.09765625" style="3" customWidth="1"/>
    <col min="15105" max="15105" width="2.19921875" style="3" customWidth="1"/>
    <col min="15106" max="15106" width="4.09765625" style="3" customWidth="1"/>
    <col min="15107" max="15107" width="2.19921875" style="3" customWidth="1"/>
    <col min="15108" max="15109" width="2.09765625" style="3" customWidth="1"/>
    <col min="15110" max="15120" width="0" style="3" hidden="1" customWidth="1"/>
    <col min="15121" max="15346" width="8.09765625" style="3"/>
    <col min="15347" max="15348" width="1" style="3" customWidth="1"/>
    <col min="15349" max="15349" width="6.59765625" style="3" customWidth="1"/>
    <col min="15350" max="15350" width="14.59765625" style="3" customWidth="1"/>
    <col min="15351" max="15351" width="17" style="3" customWidth="1"/>
    <col min="15352" max="15352" width="2.19921875" style="3" customWidth="1"/>
    <col min="15353" max="15353" width="4.19921875" style="3" customWidth="1"/>
    <col min="15354" max="15354" width="2.19921875" style="3" customWidth="1"/>
    <col min="15355" max="15355" width="4.19921875" style="3" customWidth="1"/>
    <col min="15356" max="15356" width="2.19921875" style="3" customWidth="1"/>
    <col min="15357" max="15357" width="6.69921875" style="3" customWidth="1"/>
    <col min="15358" max="15358" width="10.09765625" style="3" customWidth="1"/>
    <col min="15359" max="15359" width="2.19921875" style="3" customWidth="1"/>
    <col min="15360" max="15360" width="4.09765625" style="3" customWidth="1"/>
    <col min="15361" max="15361" width="2.19921875" style="3" customWidth="1"/>
    <col min="15362" max="15362" width="4.09765625" style="3" customWidth="1"/>
    <col min="15363" max="15363" width="2.19921875" style="3" customWidth="1"/>
    <col min="15364" max="15365" width="2.09765625" style="3" customWidth="1"/>
    <col min="15366" max="15376" width="0" style="3" hidden="1" customWidth="1"/>
    <col min="15377" max="15602" width="8.09765625" style="3"/>
    <col min="15603" max="15604" width="1" style="3" customWidth="1"/>
    <col min="15605" max="15605" width="6.59765625" style="3" customWidth="1"/>
    <col min="15606" max="15606" width="14.59765625" style="3" customWidth="1"/>
    <col min="15607" max="15607" width="17" style="3" customWidth="1"/>
    <col min="15608" max="15608" width="2.19921875" style="3" customWidth="1"/>
    <col min="15609" max="15609" width="4.19921875" style="3" customWidth="1"/>
    <col min="15610" max="15610" width="2.19921875" style="3" customWidth="1"/>
    <col min="15611" max="15611" width="4.19921875" style="3" customWidth="1"/>
    <col min="15612" max="15612" width="2.19921875" style="3" customWidth="1"/>
    <col min="15613" max="15613" width="6.69921875" style="3" customWidth="1"/>
    <col min="15614" max="15614" width="10.09765625" style="3" customWidth="1"/>
    <col min="15615" max="15615" width="2.19921875" style="3" customWidth="1"/>
    <col min="15616" max="15616" width="4.09765625" style="3" customWidth="1"/>
    <col min="15617" max="15617" width="2.19921875" style="3" customWidth="1"/>
    <col min="15618" max="15618" width="4.09765625" style="3" customWidth="1"/>
    <col min="15619" max="15619" width="2.19921875" style="3" customWidth="1"/>
    <col min="15620" max="15621" width="2.09765625" style="3" customWidth="1"/>
    <col min="15622" max="15632" width="0" style="3" hidden="1" customWidth="1"/>
    <col min="15633" max="15858" width="8.09765625" style="3"/>
    <col min="15859" max="15860" width="1" style="3" customWidth="1"/>
    <col min="15861" max="15861" width="6.59765625" style="3" customWidth="1"/>
    <col min="15862" max="15862" width="14.59765625" style="3" customWidth="1"/>
    <col min="15863" max="15863" width="17" style="3" customWidth="1"/>
    <col min="15864" max="15864" width="2.19921875" style="3" customWidth="1"/>
    <col min="15865" max="15865" width="4.19921875" style="3" customWidth="1"/>
    <col min="15866" max="15866" width="2.19921875" style="3" customWidth="1"/>
    <col min="15867" max="15867" width="4.19921875" style="3" customWidth="1"/>
    <col min="15868" max="15868" width="2.19921875" style="3" customWidth="1"/>
    <col min="15869" max="15869" width="6.69921875" style="3" customWidth="1"/>
    <col min="15870" max="15870" width="10.09765625" style="3" customWidth="1"/>
    <col min="15871" max="15871" width="2.19921875" style="3" customWidth="1"/>
    <col min="15872" max="15872" width="4.09765625" style="3" customWidth="1"/>
    <col min="15873" max="15873" width="2.19921875" style="3" customWidth="1"/>
    <col min="15874" max="15874" width="4.09765625" style="3" customWidth="1"/>
    <col min="15875" max="15875" width="2.19921875" style="3" customWidth="1"/>
    <col min="15876" max="15877" width="2.09765625" style="3" customWidth="1"/>
    <col min="15878" max="15888" width="0" style="3" hidden="1" customWidth="1"/>
    <col min="15889" max="16114" width="8.09765625" style="3"/>
    <col min="16115" max="16116" width="1" style="3" customWidth="1"/>
    <col min="16117" max="16117" width="6.59765625" style="3" customWidth="1"/>
    <col min="16118" max="16118" width="14.59765625" style="3" customWidth="1"/>
    <col min="16119" max="16119" width="17" style="3" customWidth="1"/>
    <col min="16120" max="16120" width="2.19921875" style="3" customWidth="1"/>
    <col min="16121" max="16121" width="4.19921875" style="3" customWidth="1"/>
    <col min="16122" max="16122" width="2.19921875" style="3" customWidth="1"/>
    <col min="16123" max="16123" width="4.19921875" style="3" customWidth="1"/>
    <col min="16124" max="16124" width="2.19921875" style="3" customWidth="1"/>
    <col min="16125" max="16125" width="6.69921875" style="3" customWidth="1"/>
    <col min="16126" max="16126" width="10.09765625" style="3" customWidth="1"/>
    <col min="16127" max="16127" width="2.19921875" style="3" customWidth="1"/>
    <col min="16128" max="16128" width="4.09765625" style="3" customWidth="1"/>
    <col min="16129" max="16129" width="2.19921875" style="3" customWidth="1"/>
    <col min="16130" max="16130" width="4.09765625" style="3" customWidth="1"/>
    <col min="16131" max="16131" width="2.19921875" style="3" customWidth="1"/>
    <col min="16132" max="16133" width="2.09765625" style="3" customWidth="1"/>
    <col min="16134" max="16144" width="0" style="3" hidden="1" customWidth="1"/>
    <col min="16145" max="16384" width="8.09765625" style="3"/>
  </cols>
  <sheetData>
    <row r="1" spans="2:20" s="15" customFormat="1" ht="30.6" customHeight="1">
      <c r="C1" s="250" t="s">
        <v>243</v>
      </c>
      <c r="D1" s="250"/>
      <c r="E1" s="250"/>
      <c r="F1" s="250"/>
      <c r="G1" s="250"/>
      <c r="H1" s="250"/>
      <c r="I1" s="250"/>
      <c r="J1" s="250"/>
      <c r="K1" s="250"/>
      <c r="L1" s="250"/>
      <c r="M1" s="250"/>
      <c r="N1" s="250"/>
      <c r="O1" s="250"/>
      <c r="P1" s="250"/>
      <c r="S1" s="55"/>
      <c r="T1" s="55"/>
    </row>
    <row r="2" spans="2:20" ht="18.600000000000001" customHeight="1">
      <c r="C2" s="96"/>
      <c r="D2" s="96"/>
      <c r="E2" s="96"/>
      <c r="F2" s="96"/>
      <c r="G2" s="96"/>
      <c r="H2" s="96"/>
      <c r="I2" s="96"/>
      <c r="J2" s="96"/>
      <c r="K2" s="96"/>
      <c r="L2" s="96"/>
      <c r="M2" s="96"/>
      <c r="N2" s="96"/>
      <c r="O2" s="96"/>
      <c r="P2" s="96"/>
    </row>
    <row r="3" spans="2:20" ht="14.7" customHeight="1">
      <c r="B3" s="32" t="s">
        <v>196</v>
      </c>
      <c r="C3" s="19"/>
      <c r="D3" s="3"/>
      <c r="E3" s="3"/>
      <c r="F3" s="3"/>
      <c r="G3" s="3"/>
      <c r="H3" s="3"/>
      <c r="I3" s="3"/>
      <c r="J3" s="3"/>
      <c r="K3" s="3"/>
      <c r="L3" s="3"/>
      <c r="M3" s="3"/>
      <c r="N3" s="3"/>
      <c r="O3" s="3"/>
      <c r="P3" s="3"/>
    </row>
    <row r="4" spans="2:20" ht="29.4" customHeight="1">
      <c r="C4" s="238" t="s">
        <v>244</v>
      </c>
      <c r="D4" s="239"/>
      <c r="E4" s="242"/>
      <c r="F4" s="242"/>
      <c r="G4" s="242"/>
      <c r="H4" s="242"/>
      <c r="I4" s="242"/>
      <c r="J4" s="242"/>
      <c r="K4" s="242"/>
      <c r="L4" s="242"/>
      <c r="M4" s="242"/>
      <c r="N4" s="242"/>
      <c r="O4" s="242"/>
      <c r="P4" s="242"/>
    </row>
    <row r="5" spans="2:20" ht="18.600000000000001" customHeight="1">
      <c r="C5" s="240" t="s">
        <v>10</v>
      </c>
      <c r="D5" s="239"/>
      <c r="E5" s="52" t="s">
        <v>186</v>
      </c>
      <c r="F5" s="251"/>
      <c r="G5" s="251"/>
      <c r="H5" s="251"/>
      <c r="I5" s="251"/>
      <c r="J5" s="251"/>
      <c r="K5" s="251"/>
      <c r="L5" s="251"/>
      <c r="M5" s="251"/>
      <c r="N5" s="251"/>
      <c r="O5" s="251"/>
      <c r="P5" s="252"/>
    </row>
    <row r="6" spans="2:20" ht="14.7" customHeight="1">
      <c r="C6" s="3"/>
      <c r="D6" s="3"/>
      <c r="E6" s="3"/>
      <c r="F6" s="3"/>
      <c r="G6" s="3"/>
      <c r="H6" s="3"/>
      <c r="I6" s="3"/>
      <c r="J6" s="3"/>
      <c r="K6" s="3"/>
      <c r="L6" s="3"/>
      <c r="M6" s="3"/>
      <c r="N6" s="3"/>
      <c r="O6" s="3"/>
      <c r="P6" s="3"/>
    </row>
    <row r="7" spans="2:20" ht="14.7" customHeight="1">
      <c r="B7" s="32" t="s">
        <v>178</v>
      </c>
      <c r="C7" s="3"/>
      <c r="D7" s="3"/>
      <c r="E7" s="3"/>
      <c r="F7" s="3"/>
      <c r="G7" s="3"/>
      <c r="H7" s="3"/>
      <c r="I7" s="3"/>
      <c r="J7" s="3"/>
      <c r="K7" s="3"/>
      <c r="L7" s="3"/>
      <c r="M7" s="3"/>
      <c r="N7" s="3"/>
      <c r="O7" s="3"/>
      <c r="P7" s="3"/>
    </row>
    <row r="8" spans="2:20" ht="18" customHeight="1">
      <c r="B8" s="35"/>
      <c r="C8" s="262" t="s">
        <v>180</v>
      </c>
      <c r="D8" s="263"/>
      <c r="E8" s="261"/>
      <c r="F8" s="251"/>
      <c r="G8" s="251"/>
      <c r="H8" s="251"/>
      <c r="I8" s="251"/>
      <c r="J8" s="251"/>
      <c r="K8" s="251"/>
      <c r="L8" s="251"/>
      <c r="M8" s="251"/>
      <c r="N8" s="251"/>
      <c r="O8" s="251"/>
      <c r="P8" s="252"/>
    </row>
    <row r="9" spans="2:20" ht="18" customHeight="1">
      <c r="B9" s="35"/>
      <c r="C9" s="262" t="s">
        <v>181</v>
      </c>
      <c r="D9" s="263"/>
      <c r="E9" s="261"/>
      <c r="F9" s="251"/>
      <c r="G9" s="251"/>
      <c r="H9" s="251"/>
      <c r="I9" s="251"/>
      <c r="J9" s="251"/>
      <c r="K9" s="251"/>
      <c r="L9" s="251"/>
      <c r="M9" s="251"/>
      <c r="N9" s="251"/>
      <c r="O9" s="251"/>
      <c r="P9" s="252"/>
    </row>
    <row r="10" spans="2:20" ht="18" customHeight="1">
      <c r="B10" s="35"/>
      <c r="C10" s="238" t="s">
        <v>179</v>
      </c>
      <c r="D10" s="241"/>
      <c r="E10" s="47" t="s">
        <v>187</v>
      </c>
      <c r="F10" s="242"/>
      <c r="G10" s="242"/>
      <c r="H10" s="242"/>
      <c r="I10" s="243" t="s">
        <v>188</v>
      </c>
      <c r="J10" s="244"/>
      <c r="K10" s="242"/>
      <c r="L10" s="242"/>
      <c r="M10" s="242"/>
      <c r="N10" s="242"/>
      <c r="O10" s="242"/>
      <c r="P10" s="242"/>
    </row>
    <row r="11" spans="2:20" ht="15" customHeight="1">
      <c r="C11" s="27"/>
      <c r="D11" s="3"/>
      <c r="E11" s="3"/>
      <c r="F11" s="3"/>
      <c r="G11" s="3"/>
      <c r="H11" s="3"/>
      <c r="I11" s="3"/>
      <c r="J11" s="3"/>
      <c r="K11" s="3"/>
      <c r="L11" s="3"/>
      <c r="M11" s="3"/>
      <c r="N11" s="3"/>
      <c r="O11" s="3"/>
      <c r="P11" s="3"/>
    </row>
    <row r="12" spans="2:20" ht="15" customHeight="1">
      <c r="B12" s="32" t="s">
        <v>11</v>
      </c>
      <c r="C12" s="3"/>
      <c r="D12" s="3"/>
      <c r="E12" s="3"/>
      <c r="F12" s="3"/>
      <c r="G12" s="3"/>
      <c r="H12" s="3"/>
      <c r="I12" s="3"/>
      <c r="J12" s="3"/>
      <c r="K12" s="3"/>
      <c r="L12" s="3"/>
      <c r="M12" s="3"/>
      <c r="N12" s="3"/>
      <c r="O12" s="3"/>
      <c r="P12" s="3"/>
    </row>
    <row r="13" spans="2:20" ht="14.7" customHeight="1">
      <c r="B13" s="35"/>
      <c r="C13" s="240" t="s">
        <v>24</v>
      </c>
      <c r="D13" s="267"/>
      <c r="E13" s="261"/>
      <c r="F13" s="251"/>
      <c r="G13" s="251"/>
      <c r="H13" s="251"/>
      <c r="I13" s="24"/>
      <c r="J13" s="24"/>
      <c r="K13" s="24"/>
      <c r="L13" s="24"/>
      <c r="M13" s="24"/>
      <c r="N13" s="24"/>
      <c r="O13" s="24"/>
      <c r="P13" s="26"/>
    </row>
    <row r="14" spans="2:20" ht="14.7" customHeight="1">
      <c r="B14" s="35"/>
      <c r="C14" s="247" t="s">
        <v>25</v>
      </c>
      <c r="D14" s="247"/>
      <c r="E14" s="259" t="s">
        <v>183</v>
      </c>
      <c r="F14" s="260"/>
      <c r="G14" s="27"/>
      <c r="H14" s="48"/>
      <c r="I14" s="259" t="s">
        <v>184</v>
      </c>
      <c r="J14" s="260"/>
      <c r="K14" s="27"/>
      <c r="L14" s="48"/>
      <c r="M14" s="259" t="s">
        <v>185</v>
      </c>
      <c r="N14" s="260"/>
      <c r="O14" s="27"/>
      <c r="P14" s="48"/>
    </row>
    <row r="15" spans="2:20" ht="14.7" customHeight="1">
      <c r="B15" s="35"/>
      <c r="C15" s="247"/>
      <c r="D15" s="247"/>
      <c r="E15" s="45"/>
      <c r="F15" s="50" t="s">
        <v>189</v>
      </c>
      <c r="G15" s="105"/>
      <c r="H15" s="51" t="s">
        <v>190</v>
      </c>
      <c r="I15" s="106"/>
      <c r="J15" s="50" t="s">
        <v>189</v>
      </c>
      <c r="K15" s="49"/>
      <c r="L15" s="51" t="s">
        <v>190</v>
      </c>
      <c r="M15" s="46"/>
      <c r="N15" s="50" t="s">
        <v>189</v>
      </c>
      <c r="O15" s="46"/>
      <c r="P15" s="51" t="s">
        <v>190</v>
      </c>
    </row>
    <row r="16" spans="2:20" ht="17.399999999999999" customHeight="1">
      <c r="B16" s="35"/>
      <c r="C16" s="247" t="s">
        <v>193</v>
      </c>
      <c r="D16" s="247"/>
      <c r="E16" s="248"/>
      <c r="F16" s="249"/>
      <c r="G16" s="249"/>
      <c r="H16" s="53" t="s">
        <v>194</v>
      </c>
      <c r="I16" s="53"/>
      <c r="J16" s="53"/>
      <c r="K16" s="53"/>
      <c r="L16" s="53"/>
      <c r="M16" s="53"/>
      <c r="N16" s="53"/>
      <c r="O16" s="53"/>
      <c r="P16" s="54"/>
    </row>
    <row r="17" spans="2:20" ht="14.7" customHeight="1">
      <c r="B17" s="35"/>
      <c r="C17" s="253" t="s">
        <v>245</v>
      </c>
      <c r="D17" s="254"/>
      <c r="E17" s="240" t="s">
        <v>1</v>
      </c>
      <c r="F17" s="239"/>
      <c r="G17" s="245"/>
      <c r="H17" s="245"/>
      <c r="I17" s="246"/>
      <c r="J17" s="26" t="s">
        <v>182</v>
      </c>
      <c r="K17" s="240" t="s">
        <v>2</v>
      </c>
      <c r="L17" s="267"/>
      <c r="M17" s="245"/>
      <c r="N17" s="245"/>
      <c r="O17" s="246"/>
      <c r="P17" s="26" t="s">
        <v>182</v>
      </c>
      <c r="T17" s="18" t="s">
        <v>21</v>
      </c>
    </row>
    <row r="18" spans="2:20" ht="14.7" customHeight="1">
      <c r="B18" s="35"/>
      <c r="C18" s="255"/>
      <c r="D18" s="256"/>
      <c r="E18" s="240" t="s">
        <v>3</v>
      </c>
      <c r="F18" s="239"/>
      <c r="G18" s="245"/>
      <c r="H18" s="245"/>
      <c r="I18" s="246"/>
      <c r="J18" s="26" t="s">
        <v>182</v>
      </c>
      <c r="K18" s="240" t="s">
        <v>4</v>
      </c>
      <c r="L18" s="267"/>
      <c r="M18" s="245"/>
      <c r="N18" s="245"/>
      <c r="O18" s="246"/>
      <c r="P18" s="26" t="s">
        <v>182</v>
      </c>
      <c r="T18" s="18" t="s">
        <v>21</v>
      </c>
    </row>
    <row r="19" spans="2:20" ht="14.7" customHeight="1">
      <c r="B19" s="35"/>
      <c r="C19" s="255"/>
      <c r="D19" s="256"/>
      <c r="E19" s="240" t="s">
        <v>5</v>
      </c>
      <c r="F19" s="239"/>
      <c r="G19" s="245"/>
      <c r="H19" s="245"/>
      <c r="I19" s="246"/>
      <c r="J19" s="26" t="s">
        <v>182</v>
      </c>
      <c r="K19" s="240" t="s">
        <v>6</v>
      </c>
      <c r="L19" s="267"/>
      <c r="M19" s="245"/>
      <c r="N19" s="245"/>
      <c r="O19" s="246"/>
      <c r="P19" s="26" t="s">
        <v>182</v>
      </c>
      <c r="T19" s="18" t="s">
        <v>21</v>
      </c>
    </row>
    <row r="20" spans="2:20" ht="14.7" customHeight="1">
      <c r="B20" s="35"/>
      <c r="C20" s="255"/>
      <c r="D20" s="256"/>
      <c r="E20" s="240" t="s">
        <v>7</v>
      </c>
      <c r="F20" s="239"/>
      <c r="G20" s="245"/>
      <c r="H20" s="245"/>
      <c r="I20" s="246"/>
      <c r="J20" s="26" t="s">
        <v>182</v>
      </c>
      <c r="K20" s="268"/>
      <c r="L20" s="269"/>
      <c r="M20" s="242"/>
      <c r="N20" s="242"/>
      <c r="O20" s="261"/>
      <c r="P20" s="26" t="s">
        <v>182</v>
      </c>
      <c r="T20" s="18" t="s">
        <v>21</v>
      </c>
    </row>
    <row r="21" spans="2:20" ht="14.7" customHeight="1">
      <c r="B21" s="35"/>
      <c r="C21" s="255"/>
      <c r="D21" s="256"/>
      <c r="E21" s="240" t="s">
        <v>8</v>
      </c>
      <c r="F21" s="239"/>
      <c r="G21" s="245"/>
      <c r="H21" s="245"/>
      <c r="I21" s="246"/>
      <c r="J21" s="26" t="s">
        <v>182</v>
      </c>
      <c r="K21" s="268"/>
      <c r="L21" s="269"/>
      <c r="M21" s="242"/>
      <c r="N21" s="242"/>
      <c r="O21" s="261"/>
      <c r="P21" s="26" t="s">
        <v>182</v>
      </c>
      <c r="T21" s="18" t="s">
        <v>21</v>
      </c>
    </row>
    <row r="22" spans="2:20" ht="14.7" customHeight="1">
      <c r="B22" s="35"/>
      <c r="C22" s="257"/>
      <c r="D22" s="258"/>
      <c r="E22" s="240" t="s">
        <v>9</v>
      </c>
      <c r="F22" s="239"/>
      <c r="G22" s="245"/>
      <c r="H22" s="245"/>
      <c r="I22" s="246"/>
      <c r="J22" s="26" t="s">
        <v>182</v>
      </c>
      <c r="K22" s="268"/>
      <c r="L22" s="269"/>
      <c r="M22" s="242"/>
      <c r="N22" s="242"/>
      <c r="O22" s="261"/>
      <c r="P22" s="26" t="s">
        <v>182</v>
      </c>
      <c r="T22" s="18" t="s">
        <v>21</v>
      </c>
    </row>
    <row r="23" spans="2:20" ht="14.7" customHeight="1">
      <c r="C23" s="31"/>
      <c r="D23" s="31"/>
      <c r="E23" s="21"/>
      <c r="F23" s="97"/>
      <c r="G23" s="97"/>
      <c r="H23" s="97"/>
      <c r="I23" s="3"/>
      <c r="J23" s="29"/>
      <c r="K23" s="98"/>
      <c r="L23" s="3"/>
      <c r="M23" s="97"/>
      <c r="N23" s="97"/>
      <c r="O23" s="97"/>
      <c r="P23" s="3"/>
    </row>
    <row r="24" spans="2:20" ht="14.7" customHeight="1">
      <c r="B24" s="32" t="s">
        <v>197</v>
      </c>
      <c r="C24" s="21"/>
      <c r="D24" s="99"/>
      <c r="E24" s="3"/>
      <c r="F24" s="100"/>
      <c r="G24" s="100"/>
      <c r="H24" s="100"/>
      <c r="I24" s="3"/>
      <c r="J24" s="29"/>
      <c r="K24" s="101"/>
      <c r="L24" s="3"/>
      <c r="M24" s="100"/>
      <c r="N24" s="100"/>
      <c r="O24" s="100"/>
      <c r="P24" s="3"/>
    </row>
    <row r="25" spans="2:20" ht="14.7" customHeight="1">
      <c r="C25" s="264" t="s">
        <v>195</v>
      </c>
      <c r="D25" s="264"/>
      <c r="E25" s="22" t="s">
        <v>12</v>
      </c>
      <c r="F25" s="23"/>
      <c r="G25" s="23"/>
      <c r="H25" s="23"/>
      <c r="I25" s="24"/>
      <c r="J25" s="20"/>
      <c r="K25" s="25"/>
      <c r="L25" s="26"/>
      <c r="M25" s="265"/>
      <c r="N25" s="265"/>
      <c r="O25" s="266"/>
      <c r="P25" s="30"/>
      <c r="T25" s="18" t="s">
        <v>21</v>
      </c>
    </row>
    <row r="26" spans="2:20" ht="14.7" customHeight="1">
      <c r="C26" s="264"/>
      <c r="D26" s="264"/>
      <c r="E26" s="22" t="s">
        <v>13</v>
      </c>
      <c r="F26" s="23"/>
      <c r="G26" s="23"/>
      <c r="H26" s="23"/>
      <c r="I26" s="24"/>
      <c r="J26" s="20"/>
      <c r="K26" s="25"/>
      <c r="L26" s="26"/>
      <c r="M26" s="265"/>
      <c r="N26" s="265"/>
      <c r="O26" s="266"/>
      <c r="P26" s="30"/>
      <c r="T26" s="18" t="s">
        <v>21</v>
      </c>
    </row>
    <row r="27" spans="2:20" ht="14.7" customHeight="1">
      <c r="C27" s="264"/>
      <c r="D27" s="264"/>
      <c r="E27" s="22" t="s">
        <v>14</v>
      </c>
      <c r="F27" s="23"/>
      <c r="G27" s="23"/>
      <c r="H27" s="23"/>
      <c r="I27" s="24"/>
      <c r="J27" s="20"/>
      <c r="K27" s="25"/>
      <c r="L27" s="26"/>
      <c r="M27" s="265"/>
      <c r="N27" s="265"/>
      <c r="O27" s="266"/>
      <c r="P27" s="30"/>
      <c r="T27" s="18" t="s">
        <v>21</v>
      </c>
    </row>
    <row r="28" spans="2:20" ht="14.7" customHeight="1">
      <c r="C28" s="264"/>
      <c r="D28" s="264"/>
      <c r="E28" s="22" t="s">
        <v>15</v>
      </c>
      <c r="F28" s="23"/>
      <c r="G28" s="23"/>
      <c r="H28" s="23"/>
      <c r="I28" s="24"/>
      <c r="J28" s="20"/>
      <c r="K28" s="25"/>
      <c r="L28" s="26"/>
      <c r="M28" s="265"/>
      <c r="N28" s="265"/>
      <c r="O28" s="266"/>
      <c r="P28" s="30"/>
      <c r="T28" s="18" t="s">
        <v>21</v>
      </c>
    </row>
    <row r="29" spans="2:20" ht="14.7" customHeight="1">
      <c r="C29" s="31"/>
      <c r="D29" s="31"/>
      <c r="E29" s="21"/>
      <c r="F29" s="100"/>
      <c r="G29" s="100"/>
      <c r="H29" s="100"/>
      <c r="I29" s="3"/>
      <c r="J29" s="29"/>
      <c r="K29" s="101"/>
      <c r="L29" s="3"/>
      <c r="M29" s="100"/>
      <c r="N29" s="100"/>
      <c r="O29" s="100"/>
      <c r="P29" s="32"/>
    </row>
    <row r="30" spans="2:20" ht="14.7" customHeight="1">
      <c r="C30" s="21" t="s">
        <v>246</v>
      </c>
      <c r="D30" s="31"/>
      <c r="E30" s="21"/>
      <c r="F30" s="100"/>
      <c r="G30" s="100"/>
      <c r="H30" s="100"/>
      <c r="I30" s="3"/>
      <c r="J30" s="29"/>
      <c r="K30" s="101"/>
      <c r="L30" s="3"/>
      <c r="M30" s="100"/>
      <c r="N30" s="100"/>
      <c r="O30" s="100"/>
      <c r="P30" s="32"/>
    </row>
    <row r="31" spans="2:20" ht="8.4" customHeight="1"/>
    <row r="32" spans="2:20" ht="15" customHeight="1">
      <c r="Q32" s="29"/>
    </row>
    <row r="33" spans="3:3">
      <c r="C33" s="5"/>
    </row>
  </sheetData>
  <sheetProtection algorithmName="SHA-512" hashValue="TMsJuu/AZVQLofI8K+q/fhsyozcr/Sk0Q+vqkWfX7Pnbn0mFF4SzWmUjhmt7HM3r7rMj1u4HTdS3yP39oWguMg==" saltValue="f6rrJlIt4PBTleJwbGjrmQ==" spinCount="100000" sheet="1" formatRows="0"/>
  <protectedRanges>
    <protectedRange sqref="H5 F8:P10" name="範囲1"/>
  </protectedRanges>
  <mergeCells count="51">
    <mergeCell ref="K22:L22"/>
    <mergeCell ref="K21:L21"/>
    <mergeCell ref="K20:L20"/>
    <mergeCell ref="M22:O22"/>
    <mergeCell ref="M21:O21"/>
    <mergeCell ref="M20:O20"/>
    <mergeCell ref="K10:P10"/>
    <mergeCell ref="C13:D13"/>
    <mergeCell ref="C14:D15"/>
    <mergeCell ref="G17:I17"/>
    <mergeCell ref="K19:L19"/>
    <mergeCell ref="K18:L18"/>
    <mergeCell ref="K17:L17"/>
    <mergeCell ref="E14:F14"/>
    <mergeCell ref="I14:J14"/>
    <mergeCell ref="G19:I19"/>
    <mergeCell ref="G18:I18"/>
    <mergeCell ref="M17:O17"/>
    <mergeCell ref="M19:O19"/>
    <mergeCell ref="M18:O18"/>
    <mergeCell ref="C25:D28"/>
    <mergeCell ref="M25:O25"/>
    <mergeCell ref="M26:O26"/>
    <mergeCell ref="M27:O27"/>
    <mergeCell ref="M28:O28"/>
    <mergeCell ref="C1:P1"/>
    <mergeCell ref="E4:P4"/>
    <mergeCell ref="F5:P5"/>
    <mergeCell ref="E21:F21"/>
    <mergeCell ref="E22:F22"/>
    <mergeCell ref="C17:D22"/>
    <mergeCell ref="E17:F17"/>
    <mergeCell ref="E18:F18"/>
    <mergeCell ref="E19:F19"/>
    <mergeCell ref="E20:F20"/>
    <mergeCell ref="M14:N14"/>
    <mergeCell ref="E13:H13"/>
    <mergeCell ref="C9:D9"/>
    <mergeCell ref="C8:D8"/>
    <mergeCell ref="E9:P9"/>
    <mergeCell ref="E8:P8"/>
    <mergeCell ref="G22:I22"/>
    <mergeCell ref="G21:I21"/>
    <mergeCell ref="G20:I20"/>
    <mergeCell ref="C16:D16"/>
    <mergeCell ref="E16:G16"/>
    <mergeCell ref="C4:D4"/>
    <mergeCell ref="C5:D5"/>
    <mergeCell ref="C10:D10"/>
    <mergeCell ref="F10:H10"/>
    <mergeCell ref="I10:J10"/>
  </mergeCells>
  <phoneticPr fontId="2"/>
  <dataValidations count="9">
    <dataValidation type="textLength" operator="equal" allowBlank="1" showInputMessage="1" showErrorMessage="1" sqref="J65524 IS65524 SO65524 ACK65524 AMG65524 AWC65524 BFY65524 BPU65524 BZQ65524 CJM65524 CTI65524 DDE65524 DNA65524 DWW65524 EGS65524 EQO65524 FAK65524 FKG65524 FUC65524 GDY65524 GNU65524 GXQ65524 HHM65524 HRI65524 IBE65524 ILA65524 IUW65524 JES65524 JOO65524 JYK65524 KIG65524 KSC65524 LBY65524 LLU65524 LVQ65524 MFM65524 MPI65524 MZE65524 NJA65524 NSW65524 OCS65524 OMO65524 OWK65524 PGG65524 PQC65524 PZY65524 QJU65524 QTQ65524 RDM65524 RNI65524 RXE65524 SHA65524 SQW65524 TAS65524 TKO65524 TUK65524 UEG65524 UOC65524 UXY65524 VHU65524 VRQ65524 WBM65524 WLI65524 WVE65524 J131060 IS131060 SO131060 ACK131060 AMG131060 AWC131060 BFY131060 BPU131060 BZQ131060 CJM131060 CTI131060 DDE131060 DNA131060 DWW131060 EGS131060 EQO131060 FAK131060 FKG131060 FUC131060 GDY131060 GNU131060 GXQ131060 HHM131060 HRI131060 IBE131060 ILA131060 IUW131060 JES131060 JOO131060 JYK131060 KIG131060 KSC131060 LBY131060 LLU131060 LVQ131060 MFM131060 MPI131060 MZE131060 NJA131060 NSW131060 OCS131060 OMO131060 OWK131060 PGG131060 PQC131060 PZY131060 QJU131060 QTQ131060 RDM131060 RNI131060 RXE131060 SHA131060 SQW131060 TAS131060 TKO131060 TUK131060 UEG131060 UOC131060 UXY131060 VHU131060 VRQ131060 WBM131060 WLI131060 WVE131060 J196596 IS196596 SO196596 ACK196596 AMG196596 AWC196596 BFY196596 BPU196596 BZQ196596 CJM196596 CTI196596 DDE196596 DNA196596 DWW196596 EGS196596 EQO196596 FAK196596 FKG196596 FUC196596 GDY196596 GNU196596 GXQ196596 HHM196596 HRI196596 IBE196596 ILA196596 IUW196596 JES196596 JOO196596 JYK196596 KIG196596 KSC196596 LBY196596 LLU196596 LVQ196596 MFM196596 MPI196596 MZE196596 NJA196596 NSW196596 OCS196596 OMO196596 OWK196596 PGG196596 PQC196596 PZY196596 QJU196596 QTQ196596 RDM196596 RNI196596 RXE196596 SHA196596 SQW196596 TAS196596 TKO196596 TUK196596 UEG196596 UOC196596 UXY196596 VHU196596 VRQ196596 WBM196596 WLI196596 WVE196596 J262132 IS262132 SO262132 ACK262132 AMG262132 AWC262132 BFY262132 BPU262132 BZQ262132 CJM262132 CTI262132 DDE262132 DNA262132 DWW262132 EGS262132 EQO262132 FAK262132 FKG262132 FUC262132 GDY262132 GNU262132 GXQ262132 HHM262132 HRI262132 IBE262132 ILA262132 IUW262132 JES262132 JOO262132 JYK262132 KIG262132 KSC262132 LBY262132 LLU262132 LVQ262132 MFM262132 MPI262132 MZE262132 NJA262132 NSW262132 OCS262132 OMO262132 OWK262132 PGG262132 PQC262132 PZY262132 QJU262132 QTQ262132 RDM262132 RNI262132 RXE262132 SHA262132 SQW262132 TAS262132 TKO262132 TUK262132 UEG262132 UOC262132 UXY262132 VHU262132 VRQ262132 WBM262132 WLI262132 WVE262132 J327668 IS327668 SO327668 ACK327668 AMG327668 AWC327668 BFY327668 BPU327668 BZQ327668 CJM327668 CTI327668 DDE327668 DNA327668 DWW327668 EGS327668 EQO327668 FAK327668 FKG327668 FUC327668 GDY327668 GNU327668 GXQ327668 HHM327668 HRI327668 IBE327668 ILA327668 IUW327668 JES327668 JOO327668 JYK327668 KIG327668 KSC327668 LBY327668 LLU327668 LVQ327668 MFM327668 MPI327668 MZE327668 NJA327668 NSW327668 OCS327668 OMO327668 OWK327668 PGG327668 PQC327668 PZY327668 QJU327668 QTQ327668 RDM327668 RNI327668 RXE327668 SHA327668 SQW327668 TAS327668 TKO327668 TUK327668 UEG327668 UOC327668 UXY327668 VHU327668 VRQ327668 WBM327668 WLI327668 WVE327668 J393204 IS393204 SO393204 ACK393204 AMG393204 AWC393204 BFY393204 BPU393204 BZQ393204 CJM393204 CTI393204 DDE393204 DNA393204 DWW393204 EGS393204 EQO393204 FAK393204 FKG393204 FUC393204 GDY393204 GNU393204 GXQ393204 HHM393204 HRI393204 IBE393204 ILA393204 IUW393204 JES393204 JOO393204 JYK393204 KIG393204 KSC393204 LBY393204 LLU393204 LVQ393204 MFM393204 MPI393204 MZE393204 NJA393204 NSW393204 OCS393204 OMO393204 OWK393204 PGG393204 PQC393204 PZY393204 QJU393204 QTQ393204 RDM393204 RNI393204 RXE393204 SHA393204 SQW393204 TAS393204 TKO393204 TUK393204 UEG393204 UOC393204 UXY393204 VHU393204 VRQ393204 WBM393204 WLI393204 WVE393204 J458740 IS458740 SO458740 ACK458740 AMG458740 AWC458740 BFY458740 BPU458740 BZQ458740 CJM458740 CTI458740 DDE458740 DNA458740 DWW458740 EGS458740 EQO458740 FAK458740 FKG458740 FUC458740 GDY458740 GNU458740 GXQ458740 HHM458740 HRI458740 IBE458740 ILA458740 IUW458740 JES458740 JOO458740 JYK458740 KIG458740 KSC458740 LBY458740 LLU458740 LVQ458740 MFM458740 MPI458740 MZE458740 NJA458740 NSW458740 OCS458740 OMO458740 OWK458740 PGG458740 PQC458740 PZY458740 QJU458740 QTQ458740 RDM458740 RNI458740 RXE458740 SHA458740 SQW458740 TAS458740 TKO458740 TUK458740 UEG458740 UOC458740 UXY458740 VHU458740 VRQ458740 WBM458740 WLI458740 WVE458740 J524276 IS524276 SO524276 ACK524276 AMG524276 AWC524276 BFY524276 BPU524276 BZQ524276 CJM524276 CTI524276 DDE524276 DNA524276 DWW524276 EGS524276 EQO524276 FAK524276 FKG524276 FUC524276 GDY524276 GNU524276 GXQ524276 HHM524276 HRI524276 IBE524276 ILA524276 IUW524276 JES524276 JOO524276 JYK524276 KIG524276 KSC524276 LBY524276 LLU524276 LVQ524276 MFM524276 MPI524276 MZE524276 NJA524276 NSW524276 OCS524276 OMO524276 OWK524276 PGG524276 PQC524276 PZY524276 QJU524276 QTQ524276 RDM524276 RNI524276 RXE524276 SHA524276 SQW524276 TAS524276 TKO524276 TUK524276 UEG524276 UOC524276 UXY524276 VHU524276 VRQ524276 WBM524276 WLI524276 WVE524276 J589812 IS589812 SO589812 ACK589812 AMG589812 AWC589812 BFY589812 BPU589812 BZQ589812 CJM589812 CTI589812 DDE589812 DNA589812 DWW589812 EGS589812 EQO589812 FAK589812 FKG589812 FUC589812 GDY589812 GNU589812 GXQ589812 HHM589812 HRI589812 IBE589812 ILA589812 IUW589812 JES589812 JOO589812 JYK589812 KIG589812 KSC589812 LBY589812 LLU589812 LVQ589812 MFM589812 MPI589812 MZE589812 NJA589812 NSW589812 OCS589812 OMO589812 OWK589812 PGG589812 PQC589812 PZY589812 QJU589812 QTQ589812 RDM589812 RNI589812 RXE589812 SHA589812 SQW589812 TAS589812 TKO589812 TUK589812 UEG589812 UOC589812 UXY589812 VHU589812 VRQ589812 WBM589812 WLI589812 WVE589812 J655348 IS655348 SO655348 ACK655348 AMG655348 AWC655348 BFY655348 BPU655348 BZQ655348 CJM655348 CTI655348 DDE655348 DNA655348 DWW655348 EGS655348 EQO655348 FAK655348 FKG655348 FUC655348 GDY655348 GNU655348 GXQ655348 HHM655348 HRI655348 IBE655348 ILA655348 IUW655348 JES655348 JOO655348 JYK655348 KIG655348 KSC655348 LBY655348 LLU655348 LVQ655348 MFM655348 MPI655348 MZE655348 NJA655348 NSW655348 OCS655348 OMO655348 OWK655348 PGG655348 PQC655348 PZY655348 QJU655348 QTQ655348 RDM655348 RNI655348 RXE655348 SHA655348 SQW655348 TAS655348 TKO655348 TUK655348 UEG655348 UOC655348 UXY655348 VHU655348 VRQ655348 WBM655348 WLI655348 WVE655348 J720884 IS720884 SO720884 ACK720884 AMG720884 AWC720884 BFY720884 BPU720884 BZQ720884 CJM720884 CTI720884 DDE720884 DNA720884 DWW720884 EGS720884 EQO720884 FAK720884 FKG720884 FUC720884 GDY720884 GNU720884 GXQ720884 HHM720884 HRI720884 IBE720884 ILA720884 IUW720884 JES720884 JOO720884 JYK720884 KIG720884 KSC720884 LBY720884 LLU720884 LVQ720884 MFM720884 MPI720884 MZE720884 NJA720884 NSW720884 OCS720884 OMO720884 OWK720884 PGG720884 PQC720884 PZY720884 QJU720884 QTQ720884 RDM720884 RNI720884 RXE720884 SHA720884 SQW720884 TAS720884 TKO720884 TUK720884 UEG720884 UOC720884 UXY720884 VHU720884 VRQ720884 WBM720884 WLI720884 WVE720884 J786420 IS786420 SO786420 ACK786420 AMG786420 AWC786420 BFY786420 BPU786420 BZQ786420 CJM786420 CTI786420 DDE786420 DNA786420 DWW786420 EGS786420 EQO786420 FAK786420 FKG786420 FUC786420 GDY786420 GNU786420 GXQ786420 HHM786420 HRI786420 IBE786420 ILA786420 IUW786420 JES786420 JOO786420 JYK786420 KIG786420 KSC786420 LBY786420 LLU786420 LVQ786420 MFM786420 MPI786420 MZE786420 NJA786420 NSW786420 OCS786420 OMO786420 OWK786420 PGG786420 PQC786420 PZY786420 QJU786420 QTQ786420 RDM786420 RNI786420 RXE786420 SHA786420 SQW786420 TAS786420 TKO786420 TUK786420 UEG786420 UOC786420 UXY786420 VHU786420 VRQ786420 WBM786420 WLI786420 WVE786420 J851956 IS851956 SO851956 ACK851956 AMG851956 AWC851956 BFY851956 BPU851956 BZQ851956 CJM851956 CTI851956 DDE851956 DNA851956 DWW851956 EGS851956 EQO851956 FAK851956 FKG851956 FUC851956 GDY851956 GNU851956 GXQ851956 HHM851956 HRI851956 IBE851956 ILA851956 IUW851956 JES851956 JOO851956 JYK851956 KIG851956 KSC851956 LBY851956 LLU851956 LVQ851956 MFM851956 MPI851956 MZE851956 NJA851956 NSW851956 OCS851956 OMO851956 OWK851956 PGG851956 PQC851956 PZY851956 QJU851956 QTQ851956 RDM851956 RNI851956 RXE851956 SHA851956 SQW851956 TAS851956 TKO851956 TUK851956 UEG851956 UOC851956 UXY851956 VHU851956 VRQ851956 WBM851956 WLI851956 WVE851956 J917492 IS917492 SO917492 ACK917492 AMG917492 AWC917492 BFY917492 BPU917492 BZQ917492 CJM917492 CTI917492 DDE917492 DNA917492 DWW917492 EGS917492 EQO917492 FAK917492 FKG917492 FUC917492 GDY917492 GNU917492 GXQ917492 HHM917492 HRI917492 IBE917492 ILA917492 IUW917492 JES917492 JOO917492 JYK917492 KIG917492 KSC917492 LBY917492 LLU917492 LVQ917492 MFM917492 MPI917492 MZE917492 NJA917492 NSW917492 OCS917492 OMO917492 OWK917492 PGG917492 PQC917492 PZY917492 QJU917492 QTQ917492 RDM917492 RNI917492 RXE917492 SHA917492 SQW917492 TAS917492 TKO917492 TUK917492 UEG917492 UOC917492 UXY917492 VHU917492 VRQ917492 WBM917492 WLI917492 WVE917492 J983028 IS983028 SO983028 ACK983028 AMG983028 AWC983028 BFY983028 BPU983028 BZQ983028 CJM983028 CTI983028 DDE983028 DNA983028 DWW983028 EGS983028 EQO983028 FAK983028 FKG983028 FUC983028 GDY983028 GNU983028 GXQ983028 HHM983028 HRI983028 IBE983028 ILA983028 IUW983028 JES983028 JOO983028 JYK983028 KIG983028 KSC983028 LBY983028 LLU983028 LVQ983028 MFM983028 MPI983028 MZE983028 NJA983028 NSW983028 OCS983028 OMO983028 OWK983028 PGG983028 PQC983028 PZY983028 QJU983028 QTQ983028 RDM983028 RNI983028 RXE983028 SHA983028 SQW983028 TAS983028 TKO983028 TUK983028 UEG983028 UOC983028 UXY983028 VHU983028 VRQ983028 WBM983028 WLI983028 WVE983028 J65530 IS65530 SO65530 ACK65530 AMG65530 AWC65530 BFY65530 BPU65530 BZQ65530 CJM65530 CTI65530 DDE65530 DNA65530 DWW65530 EGS65530 EQO65530 FAK65530 FKG65530 FUC65530 GDY65530 GNU65530 GXQ65530 HHM65530 HRI65530 IBE65530 ILA65530 IUW65530 JES65530 JOO65530 JYK65530 KIG65530 KSC65530 LBY65530 LLU65530 LVQ65530 MFM65530 MPI65530 MZE65530 NJA65530 NSW65530 OCS65530 OMO65530 OWK65530 PGG65530 PQC65530 PZY65530 QJU65530 QTQ65530 RDM65530 RNI65530 RXE65530 SHA65530 SQW65530 TAS65530 TKO65530 TUK65530 UEG65530 UOC65530 UXY65530 VHU65530 VRQ65530 WBM65530 WLI65530 WVE65530 J131066 IS131066 SO131066 ACK131066 AMG131066 AWC131066 BFY131066 BPU131066 BZQ131066 CJM131066 CTI131066 DDE131066 DNA131066 DWW131066 EGS131066 EQO131066 FAK131066 FKG131066 FUC131066 GDY131066 GNU131066 GXQ131066 HHM131066 HRI131066 IBE131066 ILA131066 IUW131066 JES131066 JOO131066 JYK131066 KIG131066 KSC131066 LBY131066 LLU131066 LVQ131066 MFM131066 MPI131066 MZE131066 NJA131066 NSW131066 OCS131066 OMO131066 OWK131066 PGG131066 PQC131066 PZY131066 QJU131066 QTQ131066 RDM131066 RNI131066 RXE131066 SHA131066 SQW131066 TAS131066 TKO131066 TUK131066 UEG131066 UOC131066 UXY131066 VHU131066 VRQ131066 WBM131066 WLI131066 WVE131066 J196602 IS196602 SO196602 ACK196602 AMG196602 AWC196602 BFY196602 BPU196602 BZQ196602 CJM196602 CTI196602 DDE196602 DNA196602 DWW196602 EGS196602 EQO196602 FAK196602 FKG196602 FUC196602 GDY196602 GNU196602 GXQ196602 HHM196602 HRI196602 IBE196602 ILA196602 IUW196602 JES196602 JOO196602 JYK196602 KIG196602 KSC196602 LBY196602 LLU196602 LVQ196602 MFM196602 MPI196602 MZE196602 NJA196602 NSW196602 OCS196602 OMO196602 OWK196602 PGG196602 PQC196602 PZY196602 QJU196602 QTQ196602 RDM196602 RNI196602 RXE196602 SHA196602 SQW196602 TAS196602 TKO196602 TUK196602 UEG196602 UOC196602 UXY196602 VHU196602 VRQ196602 WBM196602 WLI196602 WVE196602 J262138 IS262138 SO262138 ACK262138 AMG262138 AWC262138 BFY262138 BPU262138 BZQ262138 CJM262138 CTI262138 DDE262138 DNA262138 DWW262138 EGS262138 EQO262138 FAK262138 FKG262138 FUC262138 GDY262138 GNU262138 GXQ262138 HHM262138 HRI262138 IBE262138 ILA262138 IUW262138 JES262138 JOO262138 JYK262138 KIG262138 KSC262138 LBY262138 LLU262138 LVQ262138 MFM262138 MPI262138 MZE262138 NJA262138 NSW262138 OCS262138 OMO262138 OWK262138 PGG262138 PQC262138 PZY262138 QJU262138 QTQ262138 RDM262138 RNI262138 RXE262138 SHA262138 SQW262138 TAS262138 TKO262138 TUK262138 UEG262138 UOC262138 UXY262138 VHU262138 VRQ262138 WBM262138 WLI262138 WVE262138 J327674 IS327674 SO327674 ACK327674 AMG327674 AWC327674 BFY327674 BPU327674 BZQ327674 CJM327674 CTI327674 DDE327674 DNA327674 DWW327674 EGS327674 EQO327674 FAK327674 FKG327674 FUC327674 GDY327674 GNU327674 GXQ327674 HHM327674 HRI327674 IBE327674 ILA327674 IUW327674 JES327674 JOO327674 JYK327674 KIG327674 KSC327674 LBY327674 LLU327674 LVQ327674 MFM327674 MPI327674 MZE327674 NJA327674 NSW327674 OCS327674 OMO327674 OWK327674 PGG327674 PQC327674 PZY327674 QJU327674 QTQ327674 RDM327674 RNI327674 RXE327674 SHA327674 SQW327674 TAS327674 TKO327674 TUK327674 UEG327674 UOC327674 UXY327674 VHU327674 VRQ327674 WBM327674 WLI327674 WVE327674 J393210 IS393210 SO393210 ACK393210 AMG393210 AWC393210 BFY393210 BPU393210 BZQ393210 CJM393210 CTI393210 DDE393210 DNA393210 DWW393210 EGS393210 EQO393210 FAK393210 FKG393210 FUC393210 GDY393210 GNU393210 GXQ393210 HHM393210 HRI393210 IBE393210 ILA393210 IUW393210 JES393210 JOO393210 JYK393210 KIG393210 KSC393210 LBY393210 LLU393210 LVQ393210 MFM393210 MPI393210 MZE393210 NJA393210 NSW393210 OCS393210 OMO393210 OWK393210 PGG393210 PQC393210 PZY393210 QJU393210 QTQ393210 RDM393210 RNI393210 RXE393210 SHA393210 SQW393210 TAS393210 TKO393210 TUK393210 UEG393210 UOC393210 UXY393210 VHU393210 VRQ393210 WBM393210 WLI393210 WVE393210 J458746 IS458746 SO458746 ACK458746 AMG458746 AWC458746 BFY458746 BPU458746 BZQ458746 CJM458746 CTI458746 DDE458746 DNA458746 DWW458746 EGS458746 EQO458746 FAK458746 FKG458746 FUC458746 GDY458746 GNU458746 GXQ458746 HHM458746 HRI458746 IBE458746 ILA458746 IUW458746 JES458746 JOO458746 JYK458746 KIG458746 KSC458746 LBY458746 LLU458746 LVQ458746 MFM458746 MPI458746 MZE458746 NJA458746 NSW458746 OCS458746 OMO458746 OWK458746 PGG458746 PQC458746 PZY458746 QJU458746 QTQ458746 RDM458746 RNI458746 RXE458746 SHA458746 SQW458746 TAS458746 TKO458746 TUK458746 UEG458746 UOC458746 UXY458746 VHU458746 VRQ458746 WBM458746 WLI458746 WVE458746 J524282 IS524282 SO524282 ACK524282 AMG524282 AWC524282 BFY524282 BPU524282 BZQ524282 CJM524282 CTI524282 DDE524282 DNA524282 DWW524282 EGS524282 EQO524282 FAK524282 FKG524282 FUC524282 GDY524282 GNU524282 GXQ524282 HHM524282 HRI524282 IBE524282 ILA524282 IUW524282 JES524282 JOO524282 JYK524282 KIG524282 KSC524282 LBY524282 LLU524282 LVQ524282 MFM524282 MPI524282 MZE524282 NJA524282 NSW524282 OCS524282 OMO524282 OWK524282 PGG524282 PQC524282 PZY524282 QJU524282 QTQ524282 RDM524282 RNI524282 RXE524282 SHA524282 SQW524282 TAS524282 TKO524282 TUK524282 UEG524282 UOC524282 UXY524282 VHU524282 VRQ524282 WBM524282 WLI524282 WVE524282 J589818 IS589818 SO589818 ACK589818 AMG589818 AWC589818 BFY589818 BPU589818 BZQ589818 CJM589818 CTI589818 DDE589818 DNA589818 DWW589818 EGS589818 EQO589818 FAK589818 FKG589818 FUC589818 GDY589818 GNU589818 GXQ589818 HHM589818 HRI589818 IBE589818 ILA589818 IUW589818 JES589818 JOO589818 JYK589818 KIG589818 KSC589818 LBY589818 LLU589818 LVQ589818 MFM589818 MPI589818 MZE589818 NJA589818 NSW589818 OCS589818 OMO589818 OWK589818 PGG589818 PQC589818 PZY589818 QJU589818 QTQ589818 RDM589818 RNI589818 RXE589818 SHA589818 SQW589818 TAS589818 TKO589818 TUK589818 UEG589818 UOC589818 UXY589818 VHU589818 VRQ589818 WBM589818 WLI589818 WVE589818 J655354 IS655354 SO655354 ACK655354 AMG655354 AWC655354 BFY655354 BPU655354 BZQ655354 CJM655354 CTI655354 DDE655354 DNA655354 DWW655354 EGS655354 EQO655354 FAK655354 FKG655354 FUC655354 GDY655354 GNU655354 GXQ655354 HHM655354 HRI655354 IBE655354 ILA655354 IUW655354 JES655354 JOO655354 JYK655354 KIG655354 KSC655354 LBY655354 LLU655354 LVQ655354 MFM655354 MPI655354 MZE655354 NJA655354 NSW655354 OCS655354 OMO655354 OWK655354 PGG655354 PQC655354 PZY655354 QJU655354 QTQ655354 RDM655354 RNI655354 RXE655354 SHA655354 SQW655354 TAS655354 TKO655354 TUK655354 UEG655354 UOC655354 UXY655354 VHU655354 VRQ655354 WBM655354 WLI655354 WVE655354 J720890 IS720890 SO720890 ACK720890 AMG720890 AWC720890 BFY720890 BPU720890 BZQ720890 CJM720890 CTI720890 DDE720890 DNA720890 DWW720890 EGS720890 EQO720890 FAK720890 FKG720890 FUC720890 GDY720890 GNU720890 GXQ720890 HHM720890 HRI720890 IBE720890 ILA720890 IUW720890 JES720890 JOO720890 JYK720890 KIG720890 KSC720890 LBY720890 LLU720890 LVQ720890 MFM720890 MPI720890 MZE720890 NJA720890 NSW720890 OCS720890 OMO720890 OWK720890 PGG720890 PQC720890 PZY720890 QJU720890 QTQ720890 RDM720890 RNI720890 RXE720890 SHA720890 SQW720890 TAS720890 TKO720890 TUK720890 UEG720890 UOC720890 UXY720890 VHU720890 VRQ720890 WBM720890 WLI720890 WVE720890 J786426 IS786426 SO786426 ACK786426 AMG786426 AWC786426 BFY786426 BPU786426 BZQ786426 CJM786426 CTI786426 DDE786426 DNA786426 DWW786426 EGS786426 EQO786426 FAK786426 FKG786426 FUC786426 GDY786426 GNU786426 GXQ786426 HHM786426 HRI786426 IBE786426 ILA786426 IUW786426 JES786426 JOO786426 JYK786426 KIG786426 KSC786426 LBY786426 LLU786426 LVQ786426 MFM786426 MPI786426 MZE786426 NJA786426 NSW786426 OCS786426 OMO786426 OWK786426 PGG786426 PQC786426 PZY786426 QJU786426 QTQ786426 RDM786426 RNI786426 RXE786426 SHA786426 SQW786426 TAS786426 TKO786426 TUK786426 UEG786426 UOC786426 UXY786426 VHU786426 VRQ786426 WBM786426 WLI786426 WVE786426 J851962 IS851962 SO851962 ACK851962 AMG851962 AWC851962 BFY851962 BPU851962 BZQ851962 CJM851962 CTI851962 DDE851962 DNA851962 DWW851962 EGS851962 EQO851962 FAK851962 FKG851962 FUC851962 GDY851962 GNU851962 GXQ851962 HHM851962 HRI851962 IBE851962 ILA851962 IUW851962 JES851962 JOO851962 JYK851962 KIG851962 KSC851962 LBY851962 LLU851962 LVQ851962 MFM851962 MPI851962 MZE851962 NJA851962 NSW851962 OCS851962 OMO851962 OWK851962 PGG851962 PQC851962 PZY851962 QJU851962 QTQ851962 RDM851962 RNI851962 RXE851962 SHA851962 SQW851962 TAS851962 TKO851962 TUK851962 UEG851962 UOC851962 UXY851962 VHU851962 VRQ851962 WBM851962 WLI851962 WVE851962 J917498 IS917498 SO917498 ACK917498 AMG917498 AWC917498 BFY917498 BPU917498 BZQ917498 CJM917498 CTI917498 DDE917498 DNA917498 DWW917498 EGS917498 EQO917498 FAK917498 FKG917498 FUC917498 GDY917498 GNU917498 GXQ917498 HHM917498 HRI917498 IBE917498 ILA917498 IUW917498 JES917498 JOO917498 JYK917498 KIG917498 KSC917498 LBY917498 LLU917498 LVQ917498 MFM917498 MPI917498 MZE917498 NJA917498 NSW917498 OCS917498 OMO917498 OWK917498 PGG917498 PQC917498 PZY917498 QJU917498 QTQ917498 RDM917498 RNI917498 RXE917498 SHA917498 SQW917498 TAS917498 TKO917498 TUK917498 UEG917498 UOC917498 UXY917498 VHU917498 VRQ917498 WBM917498 WLI917498 WVE917498 J983034 IS983034 SO983034 ACK983034 AMG983034 AWC983034 BFY983034 BPU983034 BZQ983034 CJM983034 CTI983034 DDE983034 DNA983034 DWW983034 EGS983034 EQO983034 FAK983034 FKG983034 FUC983034 GDY983034 GNU983034 GXQ983034 HHM983034 HRI983034 IBE983034 ILA983034 IUW983034 JES983034 JOO983034 JYK983034 KIG983034 KSC983034 LBY983034 LLU983034 LVQ983034 MFM983034 MPI983034 MZE983034 NJA983034 NSW983034 OCS983034 OMO983034 OWK983034 PGG983034 PQC983034 PZY983034 QJU983034 QTQ983034 RDM983034 RNI983034 RXE983034 SHA983034 SQW983034 TAS983034 TKO983034 TUK983034 UEG983034 UOC983034 UXY983034 VHU983034 VRQ983034 WBM983034 WLI983034 WVE983034 J65527 IS65527 SO65527 ACK65527 AMG65527 AWC65527 BFY65527 BPU65527 BZQ65527 CJM65527 CTI65527 DDE65527 DNA65527 DWW65527 EGS65527 EQO65527 FAK65527 FKG65527 FUC65527 GDY65527 GNU65527 GXQ65527 HHM65527 HRI65527 IBE65527 ILA65527 IUW65527 JES65527 JOO65527 JYK65527 KIG65527 KSC65527 LBY65527 LLU65527 LVQ65527 MFM65527 MPI65527 MZE65527 NJA65527 NSW65527 OCS65527 OMO65527 OWK65527 PGG65527 PQC65527 PZY65527 QJU65527 QTQ65527 RDM65527 RNI65527 RXE65527 SHA65527 SQW65527 TAS65527 TKO65527 TUK65527 UEG65527 UOC65527 UXY65527 VHU65527 VRQ65527 WBM65527 WLI65527 WVE65527 J131063 IS131063 SO131063 ACK131063 AMG131063 AWC131063 BFY131063 BPU131063 BZQ131063 CJM131063 CTI131063 DDE131063 DNA131063 DWW131063 EGS131063 EQO131063 FAK131063 FKG131063 FUC131063 GDY131063 GNU131063 GXQ131063 HHM131063 HRI131063 IBE131063 ILA131063 IUW131063 JES131063 JOO131063 JYK131063 KIG131063 KSC131063 LBY131063 LLU131063 LVQ131063 MFM131063 MPI131063 MZE131063 NJA131063 NSW131063 OCS131063 OMO131063 OWK131063 PGG131063 PQC131063 PZY131063 QJU131063 QTQ131063 RDM131063 RNI131063 RXE131063 SHA131063 SQW131063 TAS131063 TKO131063 TUK131063 UEG131063 UOC131063 UXY131063 VHU131063 VRQ131063 WBM131063 WLI131063 WVE131063 J196599 IS196599 SO196599 ACK196599 AMG196599 AWC196599 BFY196599 BPU196599 BZQ196599 CJM196599 CTI196599 DDE196599 DNA196599 DWW196599 EGS196599 EQO196599 FAK196599 FKG196599 FUC196599 GDY196599 GNU196599 GXQ196599 HHM196599 HRI196599 IBE196599 ILA196599 IUW196599 JES196599 JOO196599 JYK196599 KIG196599 KSC196599 LBY196599 LLU196599 LVQ196599 MFM196599 MPI196599 MZE196599 NJA196599 NSW196599 OCS196599 OMO196599 OWK196599 PGG196599 PQC196599 PZY196599 QJU196599 QTQ196599 RDM196599 RNI196599 RXE196599 SHA196599 SQW196599 TAS196599 TKO196599 TUK196599 UEG196599 UOC196599 UXY196599 VHU196599 VRQ196599 WBM196599 WLI196599 WVE196599 J262135 IS262135 SO262135 ACK262135 AMG262135 AWC262135 BFY262135 BPU262135 BZQ262135 CJM262135 CTI262135 DDE262135 DNA262135 DWW262135 EGS262135 EQO262135 FAK262135 FKG262135 FUC262135 GDY262135 GNU262135 GXQ262135 HHM262135 HRI262135 IBE262135 ILA262135 IUW262135 JES262135 JOO262135 JYK262135 KIG262135 KSC262135 LBY262135 LLU262135 LVQ262135 MFM262135 MPI262135 MZE262135 NJA262135 NSW262135 OCS262135 OMO262135 OWK262135 PGG262135 PQC262135 PZY262135 QJU262135 QTQ262135 RDM262135 RNI262135 RXE262135 SHA262135 SQW262135 TAS262135 TKO262135 TUK262135 UEG262135 UOC262135 UXY262135 VHU262135 VRQ262135 WBM262135 WLI262135 WVE262135 J327671 IS327671 SO327671 ACK327671 AMG327671 AWC327671 BFY327671 BPU327671 BZQ327671 CJM327671 CTI327671 DDE327671 DNA327671 DWW327671 EGS327671 EQO327671 FAK327671 FKG327671 FUC327671 GDY327671 GNU327671 GXQ327671 HHM327671 HRI327671 IBE327671 ILA327671 IUW327671 JES327671 JOO327671 JYK327671 KIG327671 KSC327671 LBY327671 LLU327671 LVQ327671 MFM327671 MPI327671 MZE327671 NJA327671 NSW327671 OCS327671 OMO327671 OWK327671 PGG327671 PQC327671 PZY327671 QJU327671 QTQ327671 RDM327671 RNI327671 RXE327671 SHA327671 SQW327671 TAS327671 TKO327671 TUK327671 UEG327671 UOC327671 UXY327671 VHU327671 VRQ327671 WBM327671 WLI327671 WVE327671 J393207 IS393207 SO393207 ACK393207 AMG393207 AWC393207 BFY393207 BPU393207 BZQ393207 CJM393207 CTI393207 DDE393207 DNA393207 DWW393207 EGS393207 EQO393207 FAK393207 FKG393207 FUC393207 GDY393207 GNU393207 GXQ393207 HHM393207 HRI393207 IBE393207 ILA393207 IUW393207 JES393207 JOO393207 JYK393207 KIG393207 KSC393207 LBY393207 LLU393207 LVQ393207 MFM393207 MPI393207 MZE393207 NJA393207 NSW393207 OCS393207 OMO393207 OWK393207 PGG393207 PQC393207 PZY393207 QJU393207 QTQ393207 RDM393207 RNI393207 RXE393207 SHA393207 SQW393207 TAS393207 TKO393207 TUK393207 UEG393207 UOC393207 UXY393207 VHU393207 VRQ393207 WBM393207 WLI393207 WVE393207 J458743 IS458743 SO458743 ACK458743 AMG458743 AWC458743 BFY458743 BPU458743 BZQ458743 CJM458743 CTI458743 DDE458743 DNA458743 DWW458743 EGS458743 EQO458743 FAK458743 FKG458743 FUC458743 GDY458743 GNU458743 GXQ458743 HHM458743 HRI458743 IBE458743 ILA458743 IUW458743 JES458743 JOO458743 JYK458743 KIG458743 KSC458743 LBY458743 LLU458743 LVQ458743 MFM458743 MPI458743 MZE458743 NJA458743 NSW458743 OCS458743 OMO458743 OWK458743 PGG458743 PQC458743 PZY458743 QJU458743 QTQ458743 RDM458743 RNI458743 RXE458743 SHA458743 SQW458743 TAS458743 TKO458743 TUK458743 UEG458743 UOC458743 UXY458743 VHU458743 VRQ458743 WBM458743 WLI458743 WVE458743 J524279 IS524279 SO524279 ACK524279 AMG524279 AWC524279 BFY524279 BPU524279 BZQ524279 CJM524279 CTI524279 DDE524279 DNA524279 DWW524279 EGS524279 EQO524279 FAK524279 FKG524279 FUC524279 GDY524279 GNU524279 GXQ524279 HHM524279 HRI524279 IBE524279 ILA524279 IUW524279 JES524279 JOO524279 JYK524279 KIG524279 KSC524279 LBY524279 LLU524279 LVQ524279 MFM524279 MPI524279 MZE524279 NJA524279 NSW524279 OCS524279 OMO524279 OWK524279 PGG524279 PQC524279 PZY524279 QJU524279 QTQ524279 RDM524279 RNI524279 RXE524279 SHA524279 SQW524279 TAS524279 TKO524279 TUK524279 UEG524279 UOC524279 UXY524279 VHU524279 VRQ524279 WBM524279 WLI524279 WVE524279 J589815 IS589815 SO589815 ACK589815 AMG589815 AWC589815 BFY589815 BPU589815 BZQ589815 CJM589815 CTI589815 DDE589815 DNA589815 DWW589815 EGS589815 EQO589815 FAK589815 FKG589815 FUC589815 GDY589815 GNU589815 GXQ589815 HHM589815 HRI589815 IBE589815 ILA589815 IUW589815 JES589815 JOO589815 JYK589815 KIG589815 KSC589815 LBY589815 LLU589815 LVQ589815 MFM589815 MPI589815 MZE589815 NJA589815 NSW589815 OCS589815 OMO589815 OWK589815 PGG589815 PQC589815 PZY589815 QJU589815 QTQ589815 RDM589815 RNI589815 RXE589815 SHA589815 SQW589815 TAS589815 TKO589815 TUK589815 UEG589815 UOC589815 UXY589815 VHU589815 VRQ589815 WBM589815 WLI589815 WVE589815 J655351 IS655351 SO655351 ACK655351 AMG655351 AWC655351 BFY655351 BPU655351 BZQ655351 CJM655351 CTI655351 DDE655351 DNA655351 DWW655351 EGS655351 EQO655351 FAK655351 FKG655351 FUC655351 GDY655351 GNU655351 GXQ655351 HHM655351 HRI655351 IBE655351 ILA655351 IUW655351 JES655351 JOO655351 JYK655351 KIG655351 KSC655351 LBY655351 LLU655351 LVQ655351 MFM655351 MPI655351 MZE655351 NJA655351 NSW655351 OCS655351 OMO655351 OWK655351 PGG655351 PQC655351 PZY655351 QJU655351 QTQ655351 RDM655351 RNI655351 RXE655351 SHA655351 SQW655351 TAS655351 TKO655351 TUK655351 UEG655351 UOC655351 UXY655351 VHU655351 VRQ655351 WBM655351 WLI655351 WVE655351 J720887 IS720887 SO720887 ACK720887 AMG720887 AWC720887 BFY720887 BPU720887 BZQ720887 CJM720887 CTI720887 DDE720887 DNA720887 DWW720887 EGS720887 EQO720887 FAK720887 FKG720887 FUC720887 GDY720887 GNU720887 GXQ720887 HHM720887 HRI720887 IBE720887 ILA720887 IUW720887 JES720887 JOO720887 JYK720887 KIG720887 KSC720887 LBY720887 LLU720887 LVQ720887 MFM720887 MPI720887 MZE720887 NJA720887 NSW720887 OCS720887 OMO720887 OWK720887 PGG720887 PQC720887 PZY720887 QJU720887 QTQ720887 RDM720887 RNI720887 RXE720887 SHA720887 SQW720887 TAS720887 TKO720887 TUK720887 UEG720887 UOC720887 UXY720887 VHU720887 VRQ720887 WBM720887 WLI720887 WVE720887 J786423 IS786423 SO786423 ACK786423 AMG786423 AWC786423 BFY786423 BPU786423 BZQ786423 CJM786423 CTI786423 DDE786423 DNA786423 DWW786423 EGS786423 EQO786423 FAK786423 FKG786423 FUC786423 GDY786423 GNU786423 GXQ786423 HHM786423 HRI786423 IBE786423 ILA786423 IUW786423 JES786423 JOO786423 JYK786423 KIG786423 KSC786423 LBY786423 LLU786423 LVQ786423 MFM786423 MPI786423 MZE786423 NJA786423 NSW786423 OCS786423 OMO786423 OWK786423 PGG786423 PQC786423 PZY786423 QJU786423 QTQ786423 RDM786423 RNI786423 RXE786423 SHA786423 SQW786423 TAS786423 TKO786423 TUK786423 UEG786423 UOC786423 UXY786423 VHU786423 VRQ786423 WBM786423 WLI786423 WVE786423 J851959 IS851959 SO851959 ACK851959 AMG851959 AWC851959 BFY851959 BPU851959 BZQ851959 CJM851959 CTI851959 DDE851959 DNA851959 DWW851959 EGS851959 EQO851959 FAK851959 FKG851959 FUC851959 GDY851959 GNU851959 GXQ851959 HHM851959 HRI851959 IBE851959 ILA851959 IUW851959 JES851959 JOO851959 JYK851959 KIG851959 KSC851959 LBY851959 LLU851959 LVQ851959 MFM851959 MPI851959 MZE851959 NJA851959 NSW851959 OCS851959 OMO851959 OWK851959 PGG851959 PQC851959 PZY851959 QJU851959 QTQ851959 RDM851959 RNI851959 RXE851959 SHA851959 SQW851959 TAS851959 TKO851959 TUK851959 UEG851959 UOC851959 UXY851959 VHU851959 VRQ851959 WBM851959 WLI851959 WVE851959 J917495 IS917495 SO917495 ACK917495 AMG917495 AWC917495 BFY917495 BPU917495 BZQ917495 CJM917495 CTI917495 DDE917495 DNA917495 DWW917495 EGS917495 EQO917495 FAK917495 FKG917495 FUC917495 GDY917495 GNU917495 GXQ917495 HHM917495 HRI917495 IBE917495 ILA917495 IUW917495 JES917495 JOO917495 JYK917495 KIG917495 KSC917495 LBY917495 LLU917495 LVQ917495 MFM917495 MPI917495 MZE917495 NJA917495 NSW917495 OCS917495 OMO917495 OWK917495 PGG917495 PQC917495 PZY917495 QJU917495 QTQ917495 RDM917495 RNI917495 RXE917495 SHA917495 SQW917495 TAS917495 TKO917495 TUK917495 UEG917495 UOC917495 UXY917495 VHU917495 VRQ917495 WBM917495 WLI917495 WVE917495 J983031 IS983031 SO983031 ACK983031 AMG983031 AWC983031 BFY983031 BPU983031 BZQ983031 CJM983031 CTI983031 DDE983031 DNA983031 DWW983031 EGS983031 EQO983031 FAK983031 FKG983031 FUC983031 GDY983031 GNU983031 GXQ983031 HHM983031 HRI983031 IBE983031 ILA983031 IUW983031 JES983031 JOO983031 JYK983031 KIG983031 KSC983031 LBY983031 LLU983031 LVQ983031 MFM983031 MPI983031 MZE983031 NJA983031 NSW983031 OCS983031 OMO983031 OWK983031 PGG983031 PQC983031 PZY983031 QJU983031 QTQ983031 RDM983031 RNI983031 RXE983031 SHA983031 SQW983031 TAS983031 TKO983031 TUK983031 UEG983031 UOC983031 UXY983031 VHU983031 VRQ983031 WBM983031 WLI983031 WVE983031" xr:uid="{00000000-0002-0000-0000-000000000000}">
      <formula1>4</formula1>
    </dataValidation>
    <dataValidation type="textLength" operator="equal" allowBlank="1" showInputMessage="1" showErrorMessage="1" sqref="H65524 IQ65524 SM65524 ACI65524 AME65524 AWA65524 BFW65524 BPS65524 BZO65524 CJK65524 CTG65524 DDC65524 DMY65524 DWU65524 EGQ65524 EQM65524 FAI65524 FKE65524 FUA65524 GDW65524 GNS65524 GXO65524 HHK65524 HRG65524 IBC65524 IKY65524 IUU65524 JEQ65524 JOM65524 JYI65524 KIE65524 KSA65524 LBW65524 LLS65524 LVO65524 MFK65524 MPG65524 MZC65524 NIY65524 NSU65524 OCQ65524 OMM65524 OWI65524 PGE65524 PQA65524 PZW65524 QJS65524 QTO65524 RDK65524 RNG65524 RXC65524 SGY65524 SQU65524 TAQ65524 TKM65524 TUI65524 UEE65524 UOA65524 UXW65524 VHS65524 VRO65524 WBK65524 WLG65524 WVC65524 H131060 IQ131060 SM131060 ACI131060 AME131060 AWA131060 BFW131060 BPS131060 BZO131060 CJK131060 CTG131060 DDC131060 DMY131060 DWU131060 EGQ131060 EQM131060 FAI131060 FKE131060 FUA131060 GDW131060 GNS131060 GXO131060 HHK131060 HRG131060 IBC131060 IKY131060 IUU131060 JEQ131060 JOM131060 JYI131060 KIE131060 KSA131060 LBW131060 LLS131060 LVO131060 MFK131060 MPG131060 MZC131060 NIY131060 NSU131060 OCQ131060 OMM131060 OWI131060 PGE131060 PQA131060 PZW131060 QJS131060 QTO131060 RDK131060 RNG131060 RXC131060 SGY131060 SQU131060 TAQ131060 TKM131060 TUI131060 UEE131060 UOA131060 UXW131060 VHS131060 VRO131060 WBK131060 WLG131060 WVC131060 H196596 IQ196596 SM196596 ACI196596 AME196596 AWA196596 BFW196596 BPS196596 BZO196596 CJK196596 CTG196596 DDC196596 DMY196596 DWU196596 EGQ196596 EQM196596 FAI196596 FKE196596 FUA196596 GDW196596 GNS196596 GXO196596 HHK196596 HRG196596 IBC196596 IKY196596 IUU196596 JEQ196596 JOM196596 JYI196596 KIE196596 KSA196596 LBW196596 LLS196596 LVO196596 MFK196596 MPG196596 MZC196596 NIY196596 NSU196596 OCQ196596 OMM196596 OWI196596 PGE196596 PQA196596 PZW196596 QJS196596 QTO196596 RDK196596 RNG196596 RXC196596 SGY196596 SQU196596 TAQ196596 TKM196596 TUI196596 UEE196596 UOA196596 UXW196596 VHS196596 VRO196596 WBK196596 WLG196596 WVC196596 H262132 IQ262132 SM262132 ACI262132 AME262132 AWA262132 BFW262132 BPS262132 BZO262132 CJK262132 CTG262132 DDC262132 DMY262132 DWU262132 EGQ262132 EQM262132 FAI262132 FKE262132 FUA262132 GDW262132 GNS262132 GXO262132 HHK262132 HRG262132 IBC262132 IKY262132 IUU262132 JEQ262132 JOM262132 JYI262132 KIE262132 KSA262132 LBW262132 LLS262132 LVO262132 MFK262132 MPG262132 MZC262132 NIY262132 NSU262132 OCQ262132 OMM262132 OWI262132 PGE262132 PQA262132 PZW262132 QJS262132 QTO262132 RDK262132 RNG262132 RXC262132 SGY262132 SQU262132 TAQ262132 TKM262132 TUI262132 UEE262132 UOA262132 UXW262132 VHS262132 VRO262132 WBK262132 WLG262132 WVC262132 H327668 IQ327668 SM327668 ACI327668 AME327668 AWA327668 BFW327668 BPS327668 BZO327668 CJK327668 CTG327668 DDC327668 DMY327668 DWU327668 EGQ327668 EQM327668 FAI327668 FKE327668 FUA327668 GDW327668 GNS327668 GXO327668 HHK327668 HRG327668 IBC327668 IKY327668 IUU327668 JEQ327668 JOM327668 JYI327668 KIE327668 KSA327668 LBW327668 LLS327668 LVO327668 MFK327668 MPG327668 MZC327668 NIY327668 NSU327668 OCQ327668 OMM327668 OWI327668 PGE327668 PQA327668 PZW327668 QJS327668 QTO327668 RDK327668 RNG327668 RXC327668 SGY327668 SQU327668 TAQ327668 TKM327668 TUI327668 UEE327668 UOA327668 UXW327668 VHS327668 VRO327668 WBK327668 WLG327668 WVC327668 H393204 IQ393204 SM393204 ACI393204 AME393204 AWA393204 BFW393204 BPS393204 BZO393204 CJK393204 CTG393204 DDC393204 DMY393204 DWU393204 EGQ393204 EQM393204 FAI393204 FKE393204 FUA393204 GDW393204 GNS393204 GXO393204 HHK393204 HRG393204 IBC393204 IKY393204 IUU393204 JEQ393204 JOM393204 JYI393204 KIE393204 KSA393204 LBW393204 LLS393204 LVO393204 MFK393204 MPG393204 MZC393204 NIY393204 NSU393204 OCQ393204 OMM393204 OWI393204 PGE393204 PQA393204 PZW393204 QJS393204 QTO393204 RDK393204 RNG393204 RXC393204 SGY393204 SQU393204 TAQ393204 TKM393204 TUI393204 UEE393204 UOA393204 UXW393204 VHS393204 VRO393204 WBK393204 WLG393204 WVC393204 H458740 IQ458740 SM458740 ACI458740 AME458740 AWA458740 BFW458740 BPS458740 BZO458740 CJK458740 CTG458740 DDC458740 DMY458740 DWU458740 EGQ458740 EQM458740 FAI458740 FKE458740 FUA458740 GDW458740 GNS458740 GXO458740 HHK458740 HRG458740 IBC458740 IKY458740 IUU458740 JEQ458740 JOM458740 JYI458740 KIE458740 KSA458740 LBW458740 LLS458740 LVO458740 MFK458740 MPG458740 MZC458740 NIY458740 NSU458740 OCQ458740 OMM458740 OWI458740 PGE458740 PQA458740 PZW458740 QJS458740 QTO458740 RDK458740 RNG458740 RXC458740 SGY458740 SQU458740 TAQ458740 TKM458740 TUI458740 UEE458740 UOA458740 UXW458740 VHS458740 VRO458740 WBK458740 WLG458740 WVC458740 H524276 IQ524276 SM524276 ACI524276 AME524276 AWA524276 BFW524276 BPS524276 BZO524276 CJK524276 CTG524276 DDC524276 DMY524276 DWU524276 EGQ524276 EQM524276 FAI524276 FKE524276 FUA524276 GDW524276 GNS524276 GXO524276 HHK524276 HRG524276 IBC524276 IKY524276 IUU524276 JEQ524276 JOM524276 JYI524276 KIE524276 KSA524276 LBW524276 LLS524276 LVO524276 MFK524276 MPG524276 MZC524276 NIY524276 NSU524276 OCQ524276 OMM524276 OWI524276 PGE524276 PQA524276 PZW524276 QJS524276 QTO524276 RDK524276 RNG524276 RXC524276 SGY524276 SQU524276 TAQ524276 TKM524276 TUI524276 UEE524276 UOA524276 UXW524276 VHS524276 VRO524276 WBK524276 WLG524276 WVC524276 H589812 IQ589812 SM589812 ACI589812 AME589812 AWA589812 BFW589812 BPS589812 BZO589812 CJK589812 CTG589812 DDC589812 DMY589812 DWU589812 EGQ589812 EQM589812 FAI589812 FKE589812 FUA589812 GDW589812 GNS589812 GXO589812 HHK589812 HRG589812 IBC589812 IKY589812 IUU589812 JEQ589812 JOM589812 JYI589812 KIE589812 KSA589812 LBW589812 LLS589812 LVO589812 MFK589812 MPG589812 MZC589812 NIY589812 NSU589812 OCQ589812 OMM589812 OWI589812 PGE589812 PQA589812 PZW589812 QJS589812 QTO589812 RDK589812 RNG589812 RXC589812 SGY589812 SQU589812 TAQ589812 TKM589812 TUI589812 UEE589812 UOA589812 UXW589812 VHS589812 VRO589812 WBK589812 WLG589812 WVC589812 H655348 IQ655348 SM655348 ACI655348 AME655348 AWA655348 BFW655348 BPS655348 BZO655348 CJK655348 CTG655348 DDC655348 DMY655348 DWU655348 EGQ655348 EQM655348 FAI655348 FKE655348 FUA655348 GDW655348 GNS655348 GXO655348 HHK655348 HRG655348 IBC655348 IKY655348 IUU655348 JEQ655348 JOM655348 JYI655348 KIE655348 KSA655348 LBW655348 LLS655348 LVO655348 MFK655348 MPG655348 MZC655348 NIY655348 NSU655348 OCQ655348 OMM655348 OWI655348 PGE655348 PQA655348 PZW655348 QJS655348 QTO655348 RDK655348 RNG655348 RXC655348 SGY655348 SQU655348 TAQ655348 TKM655348 TUI655348 UEE655348 UOA655348 UXW655348 VHS655348 VRO655348 WBK655348 WLG655348 WVC655348 H720884 IQ720884 SM720884 ACI720884 AME720884 AWA720884 BFW720884 BPS720884 BZO720884 CJK720884 CTG720884 DDC720884 DMY720884 DWU720884 EGQ720884 EQM720884 FAI720884 FKE720884 FUA720884 GDW720884 GNS720884 GXO720884 HHK720884 HRG720884 IBC720884 IKY720884 IUU720884 JEQ720884 JOM720884 JYI720884 KIE720884 KSA720884 LBW720884 LLS720884 LVO720884 MFK720884 MPG720884 MZC720884 NIY720884 NSU720884 OCQ720884 OMM720884 OWI720884 PGE720884 PQA720884 PZW720884 QJS720884 QTO720884 RDK720884 RNG720884 RXC720884 SGY720884 SQU720884 TAQ720884 TKM720884 TUI720884 UEE720884 UOA720884 UXW720884 VHS720884 VRO720884 WBK720884 WLG720884 WVC720884 H786420 IQ786420 SM786420 ACI786420 AME786420 AWA786420 BFW786420 BPS786420 BZO786420 CJK786420 CTG786420 DDC786420 DMY786420 DWU786420 EGQ786420 EQM786420 FAI786420 FKE786420 FUA786420 GDW786420 GNS786420 GXO786420 HHK786420 HRG786420 IBC786420 IKY786420 IUU786420 JEQ786420 JOM786420 JYI786420 KIE786420 KSA786420 LBW786420 LLS786420 LVO786420 MFK786420 MPG786420 MZC786420 NIY786420 NSU786420 OCQ786420 OMM786420 OWI786420 PGE786420 PQA786420 PZW786420 QJS786420 QTO786420 RDK786420 RNG786420 RXC786420 SGY786420 SQU786420 TAQ786420 TKM786420 TUI786420 UEE786420 UOA786420 UXW786420 VHS786420 VRO786420 WBK786420 WLG786420 WVC786420 H851956 IQ851956 SM851956 ACI851956 AME851956 AWA851956 BFW851956 BPS851956 BZO851956 CJK851956 CTG851956 DDC851956 DMY851956 DWU851956 EGQ851956 EQM851956 FAI851956 FKE851956 FUA851956 GDW851956 GNS851956 GXO851956 HHK851956 HRG851956 IBC851956 IKY851956 IUU851956 JEQ851956 JOM851956 JYI851956 KIE851956 KSA851956 LBW851956 LLS851956 LVO851956 MFK851956 MPG851956 MZC851956 NIY851956 NSU851956 OCQ851956 OMM851956 OWI851956 PGE851956 PQA851956 PZW851956 QJS851956 QTO851956 RDK851956 RNG851956 RXC851956 SGY851956 SQU851956 TAQ851956 TKM851956 TUI851956 UEE851956 UOA851956 UXW851956 VHS851956 VRO851956 WBK851956 WLG851956 WVC851956 H917492 IQ917492 SM917492 ACI917492 AME917492 AWA917492 BFW917492 BPS917492 BZO917492 CJK917492 CTG917492 DDC917492 DMY917492 DWU917492 EGQ917492 EQM917492 FAI917492 FKE917492 FUA917492 GDW917492 GNS917492 GXO917492 HHK917492 HRG917492 IBC917492 IKY917492 IUU917492 JEQ917492 JOM917492 JYI917492 KIE917492 KSA917492 LBW917492 LLS917492 LVO917492 MFK917492 MPG917492 MZC917492 NIY917492 NSU917492 OCQ917492 OMM917492 OWI917492 PGE917492 PQA917492 PZW917492 QJS917492 QTO917492 RDK917492 RNG917492 RXC917492 SGY917492 SQU917492 TAQ917492 TKM917492 TUI917492 UEE917492 UOA917492 UXW917492 VHS917492 VRO917492 WBK917492 WLG917492 WVC917492 H983028 IQ983028 SM983028 ACI983028 AME983028 AWA983028 BFW983028 BPS983028 BZO983028 CJK983028 CTG983028 DDC983028 DMY983028 DWU983028 EGQ983028 EQM983028 FAI983028 FKE983028 FUA983028 GDW983028 GNS983028 GXO983028 HHK983028 HRG983028 IBC983028 IKY983028 IUU983028 JEQ983028 JOM983028 JYI983028 KIE983028 KSA983028 LBW983028 LLS983028 LVO983028 MFK983028 MPG983028 MZC983028 NIY983028 NSU983028 OCQ983028 OMM983028 OWI983028 PGE983028 PQA983028 PZW983028 QJS983028 QTO983028 RDK983028 RNG983028 RXC983028 SGY983028 SQU983028 TAQ983028 TKM983028 TUI983028 UEE983028 UOA983028 UXW983028 VHS983028 VRO983028 WBK983028 WLG983028 WVC983028 H65530 IQ65530 SM65530 ACI65530 AME65530 AWA65530 BFW65530 BPS65530 BZO65530 CJK65530 CTG65530 DDC65530 DMY65530 DWU65530 EGQ65530 EQM65530 FAI65530 FKE65530 FUA65530 GDW65530 GNS65530 GXO65530 HHK65530 HRG65530 IBC65530 IKY65530 IUU65530 JEQ65530 JOM65530 JYI65530 KIE65530 KSA65530 LBW65530 LLS65530 LVO65530 MFK65530 MPG65530 MZC65530 NIY65530 NSU65530 OCQ65530 OMM65530 OWI65530 PGE65530 PQA65530 PZW65530 QJS65530 QTO65530 RDK65530 RNG65530 RXC65530 SGY65530 SQU65530 TAQ65530 TKM65530 TUI65530 UEE65530 UOA65530 UXW65530 VHS65530 VRO65530 WBK65530 WLG65530 WVC65530 H131066 IQ131066 SM131066 ACI131066 AME131066 AWA131066 BFW131066 BPS131066 BZO131066 CJK131066 CTG131066 DDC131066 DMY131066 DWU131066 EGQ131066 EQM131066 FAI131066 FKE131066 FUA131066 GDW131066 GNS131066 GXO131066 HHK131066 HRG131066 IBC131066 IKY131066 IUU131066 JEQ131066 JOM131066 JYI131066 KIE131066 KSA131066 LBW131066 LLS131066 LVO131066 MFK131066 MPG131066 MZC131066 NIY131066 NSU131066 OCQ131066 OMM131066 OWI131066 PGE131066 PQA131066 PZW131066 QJS131066 QTO131066 RDK131066 RNG131066 RXC131066 SGY131066 SQU131066 TAQ131066 TKM131066 TUI131066 UEE131066 UOA131066 UXW131066 VHS131066 VRO131066 WBK131066 WLG131066 WVC131066 H196602 IQ196602 SM196602 ACI196602 AME196602 AWA196602 BFW196602 BPS196602 BZO196602 CJK196602 CTG196602 DDC196602 DMY196602 DWU196602 EGQ196602 EQM196602 FAI196602 FKE196602 FUA196602 GDW196602 GNS196602 GXO196602 HHK196602 HRG196602 IBC196602 IKY196602 IUU196602 JEQ196602 JOM196602 JYI196602 KIE196602 KSA196602 LBW196602 LLS196602 LVO196602 MFK196602 MPG196602 MZC196602 NIY196602 NSU196602 OCQ196602 OMM196602 OWI196602 PGE196602 PQA196602 PZW196602 QJS196602 QTO196602 RDK196602 RNG196602 RXC196602 SGY196602 SQU196602 TAQ196602 TKM196602 TUI196602 UEE196602 UOA196602 UXW196602 VHS196602 VRO196602 WBK196602 WLG196602 WVC196602 H262138 IQ262138 SM262138 ACI262138 AME262138 AWA262138 BFW262138 BPS262138 BZO262138 CJK262138 CTG262138 DDC262138 DMY262138 DWU262138 EGQ262138 EQM262138 FAI262138 FKE262138 FUA262138 GDW262138 GNS262138 GXO262138 HHK262138 HRG262138 IBC262138 IKY262138 IUU262138 JEQ262138 JOM262138 JYI262138 KIE262138 KSA262138 LBW262138 LLS262138 LVO262138 MFK262138 MPG262138 MZC262138 NIY262138 NSU262138 OCQ262138 OMM262138 OWI262138 PGE262138 PQA262138 PZW262138 QJS262138 QTO262138 RDK262138 RNG262138 RXC262138 SGY262138 SQU262138 TAQ262138 TKM262138 TUI262138 UEE262138 UOA262138 UXW262138 VHS262138 VRO262138 WBK262138 WLG262138 WVC262138 H327674 IQ327674 SM327674 ACI327674 AME327674 AWA327674 BFW327674 BPS327674 BZO327674 CJK327674 CTG327674 DDC327674 DMY327674 DWU327674 EGQ327674 EQM327674 FAI327674 FKE327674 FUA327674 GDW327674 GNS327674 GXO327674 HHK327674 HRG327674 IBC327674 IKY327674 IUU327674 JEQ327674 JOM327674 JYI327674 KIE327674 KSA327674 LBW327674 LLS327674 LVO327674 MFK327674 MPG327674 MZC327674 NIY327674 NSU327674 OCQ327674 OMM327674 OWI327674 PGE327674 PQA327674 PZW327674 QJS327674 QTO327674 RDK327674 RNG327674 RXC327674 SGY327674 SQU327674 TAQ327674 TKM327674 TUI327674 UEE327674 UOA327674 UXW327674 VHS327674 VRO327674 WBK327674 WLG327674 WVC327674 H393210 IQ393210 SM393210 ACI393210 AME393210 AWA393210 BFW393210 BPS393210 BZO393210 CJK393210 CTG393210 DDC393210 DMY393210 DWU393210 EGQ393210 EQM393210 FAI393210 FKE393210 FUA393210 GDW393210 GNS393210 GXO393210 HHK393210 HRG393210 IBC393210 IKY393210 IUU393210 JEQ393210 JOM393210 JYI393210 KIE393210 KSA393210 LBW393210 LLS393210 LVO393210 MFK393210 MPG393210 MZC393210 NIY393210 NSU393210 OCQ393210 OMM393210 OWI393210 PGE393210 PQA393210 PZW393210 QJS393210 QTO393210 RDK393210 RNG393210 RXC393210 SGY393210 SQU393210 TAQ393210 TKM393210 TUI393210 UEE393210 UOA393210 UXW393210 VHS393210 VRO393210 WBK393210 WLG393210 WVC393210 H458746 IQ458746 SM458746 ACI458746 AME458746 AWA458746 BFW458746 BPS458746 BZO458746 CJK458746 CTG458746 DDC458746 DMY458746 DWU458746 EGQ458746 EQM458746 FAI458746 FKE458746 FUA458746 GDW458746 GNS458746 GXO458746 HHK458746 HRG458746 IBC458746 IKY458746 IUU458746 JEQ458746 JOM458746 JYI458746 KIE458746 KSA458746 LBW458746 LLS458746 LVO458746 MFK458746 MPG458746 MZC458746 NIY458746 NSU458746 OCQ458746 OMM458746 OWI458746 PGE458746 PQA458746 PZW458746 QJS458746 QTO458746 RDK458746 RNG458746 RXC458746 SGY458746 SQU458746 TAQ458746 TKM458746 TUI458746 UEE458746 UOA458746 UXW458746 VHS458746 VRO458746 WBK458746 WLG458746 WVC458746 H524282 IQ524282 SM524282 ACI524282 AME524282 AWA524282 BFW524282 BPS524282 BZO524282 CJK524282 CTG524282 DDC524282 DMY524282 DWU524282 EGQ524282 EQM524282 FAI524282 FKE524282 FUA524282 GDW524282 GNS524282 GXO524282 HHK524282 HRG524282 IBC524282 IKY524282 IUU524282 JEQ524282 JOM524282 JYI524282 KIE524282 KSA524282 LBW524282 LLS524282 LVO524282 MFK524282 MPG524282 MZC524282 NIY524282 NSU524282 OCQ524282 OMM524282 OWI524282 PGE524282 PQA524282 PZW524282 QJS524282 QTO524282 RDK524282 RNG524282 RXC524282 SGY524282 SQU524282 TAQ524282 TKM524282 TUI524282 UEE524282 UOA524282 UXW524282 VHS524282 VRO524282 WBK524282 WLG524282 WVC524282 H589818 IQ589818 SM589818 ACI589818 AME589818 AWA589818 BFW589818 BPS589818 BZO589818 CJK589818 CTG589818 DDC589818 DMY589818 DWU589818 EGQ589818 EQM589818 FAI589818 FKE589818 FUA589818 GDW589818 GNS589818 GXO589818 HHK589818 HRG589818 IBC589818 IKY589818 IUU589818 JEQ589818 JOM589818 JYI589818 KIE589818 KSA589818 LBW589818 LLS589818 LVO589818 MFK589818 MPG589818 MZC589818 NIY589818 NSU589818 OCQ589818 OMM589818 OWI589818 PGE589818 PQA589818 PZW589818 QJS589818 QTO589818 RDK589818 RNG589818 RXC589818 SGY589818 SQU589818 TAQ589818 TKM589818 TUI589818 UEE589818 UOA589818 UXW589818 VHS589818 VRO589818 WBK589818 WLG589818 WVC589818 H655354 IQ655354 SM655354 ACI655354 AME655354 AWA655354 BFW655354 BPS655354 BZO655354 CJK655354 CTG655354 DDC655354 DMY655354 DWU655354 EGQ655354 EQM655354 FAI655354 FKE655354 FUA655354 GDW655354 GNS655354 GXO655354 HHK655354 HRG655354 IBC655354 IKY655354 IUU655354 JEQ655354 JOM655354 JYI655354 KIE655354 KSA655354 LBW655354 LLS655354 LVO655354 MFK655354 MPG655354 MZC655354 NIY655354 NSU655354 OCQ655354 OMM655354 OWI655354 PGE655354 PQA655354 PZW655354 QJS655354 QTO655354 RDK655354 RNG655354 RXC655354 SGY655354 SQU655354 TAQ655354 TKM655354 TUI655354 UEE655354 UOA655354 UXW655354 VHS655354 VRO655354 WBK655354 WLG655354 WVC655354 H720890 IQ720890 SM720890 ACI720890 AME720890 AWA720890 BFW720890 BPS720890 BZO720890 CJK720890 CTG720890 DDC720890 DMY720890 DWU720890 EGQ720890 EQM720890 FAI720890 FKE720890 FUA720890 GDW720890 GNS720890 GXO720890 HHK720890 HRG720890 IBC720890 IKY720890 IUU720890 JEQ720890 JOM720890 JYI720890 KIE720890 KSA720890 LBW720890 LLS720890 LVO720890 MFK720890 MPG720890 MZC720890 NIY720890 NSU720890 OCQ720890 OMM720890 OWI720890 PGE720890 PQA720890 PZW720890 QJS720890 QTO720890 RDK720890 RNG720890 RXC720890 SGY720890 SQU720890 TAQ720890 TKM720890 TUI720890 UEE720890 UOA720890 UXW720890 VHS720890 VRO720890 WBK720890 WLG720890 WVC720890 H786426 IQ786426 SM786426 ACI786426 AME786426 AWA786426 BFW786426 BPS786426 BZO786426 CJK786426 CTG786426 DDC786426 DMY786426 DWU786426 EGQ786426 EQM786426 FAI786426 FKE786426 FUA786426 GDW786426 GNS786426 GXO786426 HHK786426 HRG786426 IBC786426 IKY786426 IUU786426 JEQ786426 JOM786426 JYI786426 KIE786426 KSA786426 LBW786426 LLS786426 LVO786426 MFK786426 MPG786426 MZC786426 NIY786426 NSU786426 OCQ786426 OMM786426 OWI786426 PGE786426 PQA786426 PZW786426 QJS786426 QTO786426 RDK786426 RNG786426 RXC786426 SGY786426 SQU786426 TAQ786426 TKM786426 TUI786426 UEE786426 UOA786426 UXW786426 VHS786426 VRO786426 WBK786426 WLG786426 WVC786426 H851962 IQ851962 SM851962 ACI851962 AME851962 AWA851962 BFW851962 BPS851962 BZO851962 CJK851962 CTG851962 DDC851962 DMY851962 DWU851962 EGQ851962 EQM851962 FAI851962 FKE851962 FUA851962 GDW851962 GNS851962 GXO851962 HHK851962 HRG851962 IBC851962 IKY851962 IUU851962 JEQ851962 JOM851962 JYI851962 KIE851962 KSA851962 LBW851962 LLS851962 LVO851962 MFK851962 MPG851962 MZC851962 NIY851962 NSU851962 OCQ851962 OMM851962 OWI851962 PGE851962 PQA851962 PZW851962 QJS851962 QTO851962 RDK851962 RNG851962 RXC851962 SGY851962 SQU851962 TAQ851962 TKM851962 TUI851962 UEE851962 UOA851962 UXW851962 VHS851962 VRO851962 WBK851962 WLG851962 WVC851962 H917498 IQ917498 SM917498 ACI917498 AME917498 AWA917498 BFW917498 BPS917498 BZO917498 CJK917498 CTG917498 DDC917498 DMY917498 DWU917498 EGQ917498 EQM917498 FAI917498 FKE917498 FUA917498 GDW917498 GNS917498 GXO917498 HHK917498 HRG917498 IBC917498 IKY917498 IUU917498 JEQ917498 JOM917498 JYI917498 KIE917498 KSA917498 LBW917498 LLS917498 LVO917498 MFK917498 MPG917498 MZC917498 NIY917498 NSU917498 OCQ917498 OMM917498 OWI917498 PGE917498 PQA917498 PZW917498 QJS917498 QTO917498 RDK917498 RNG917498 RXC917498 SGY917498 SQU917498 TAQ917498 TKM917498 TUI917498 UEE917498 UOA917498 UXW917498 VHS917498 VRO917498 WBK917498 WLG917498 WVC917498 H983034 IQ983034 SM983034 ACI983034 AME983034 AWA983034 BFW983034 BPS983034 BZO983034 CJK983034 CTG983034 DDC983034 DMY983034 DWU983034 EGQ983034 EQM983034 FAI983034 FKE983034 FUA983034 GDW983034 GNS983034 GXO983034 HHK983034 HRG983034 IBC983034 IKY983034 IUU983034 JEQ983034 JOM983034 JYI983034 KIE983034 KSA983034 LBW983034 LLS983034 LVO983034 MFK983034 MPG983034 MZC983034 NIY983034 NSU983034 OCQ983034 OMM983034 OWI983034 PGE983034 PQA983034 PZW983034 QJS983034 QTO983034 RDK983034 RNG983034 RXC983034 SGY983034 SQU983034 TAQ983034 TKM983034 TUI983034 UEE983034 UOA983034 UXW983034 VHS983034 VRO983034 WBK983034 WLG983034 WVC983034 H65527 IQ65527 SM65527 ACI65527 AME65527 AWA65527 BFW65527 BPS65527 BZO65527 CJK65527 CTG65527 DDC65527 DMY65527 DWU65527 EGQ65527 EQM65527 FAI65527 FKE65527 FUA65527 GDW65527 GNS65527 GXO65527 HHK65527 HRG65527 IBC65527 IKY65527 IUU65527 JEQ65527 JOM65527 JYI65527 KIE65527 KSA65527 LBW65527 LLS65527 LVO65527 MFK65527 MPG65527 MZC65527 NIY65527 NSU65527 OCQ65527 OMM65527 OWI65527 PGE65527 PQA65527 PZW65527 QJS65527 QTO65527 RDK65527 RNG65527 RXC65527 SGY65527 SQU65527 TAQ65527 TKM65527 TUI65527 UEE65527 UOA65527 UXW65527 VHS65527 VRO65527 WBK65527 WLG65527 WVC65527 H131063 IQ131063 SM131063 ACI131063 AME131063 AWA131063 BFW131063 BPS131063 BZO131063 CJK131063 CTG131063 DDC131063 DMY131063 DWU131063 EGQ131063 EQM131063 FAI131063 FKE131063 FUA131063 GDW131063 GNS131063 GXO131063 HHK131063 HRG131063 IBC131063 IKY131063 IUU131063 JEQ131063 JOM131063 JYI131063 KIE131063 KSA131063 LBW131063 LLS131063 LVO131063 MFK131063 MPG131063 MZC131063 NIY131063 NSU131063 OCQ131063 OMM131063 OWI131063 PGE131063 PQA131063 PZW131063 QJS131063 QTO131063 RDK131063 RNG131063 RXC131063 SGY131063 SQU131063 TAQ131063 TKM131063 TUI131063 UEE131063 UOA131063 UXW131063 VHS131063 VRO131063 WBK131063 WLG131063 WVC131063 H196599 IQ196599 SM196599 ACI196599 AME196599 AWA196599 BFW196599 BPS196599 BZO196599 CJK196599 CTG196599 DDC196599 DMY196599 DWU196599 EGQ196599 EQM196599 FAI196599 FKE196599 FUA196599 GDW196599 GNS196599 GXO196599 HHK196599 HRG196599 IBC196599 IKY196599 IUU196599 JEQ196599 JOM196599 JYI196599 KIE196599 KSA196599 LBW196599 LLS196599 LVO196599 MFK196599 MPG196599 MZC196599 NIY196599 NSU196599 OCQ196599 OMM196599 OWI196599 PGE196599 PQA196599 PZW196599 QJS196599 QTO196599 RDK196599 RNG196599 RXC196599 SGY196599 SQU196599 TAQ196599 TKM196599 TUI196599 UEE196599 UOA196599 UXW196599 VHS196599 VRO196599 WBK196599 WLG196599 WVC196599 H262135 IQ262135 SM262135 ACI262135 AME262135 AWA262135 BFW262135 BPS262135 BZO262135 CJK262135 CTG262135 DDC262135 DMY262135 DWU262135 EGQ262135 EQM262135 FAI262135 FKE262135 FUA262135 GDW262135 GNS262135 GXO262135 HHK262135 HRG262135 IBC262135 IKY262135 IUU262135 JEQ262135 JOM262135 JYI262135 KIE262135 KSA262135 LBW262135 LLS262135 LVO262135 MFK262135 MPG262135 MZC262135 NIY262135 NSU262135 OCQ262135 OMM262135 OWI262135 PGE262135 PQA262135 PZW262135 QJS262135 QTO262135 RDK262135 RNG262135 RXC262135 SGY262135 SQU262135 TAQ262135 TKM262135 TUI262135 UEE262135 UOA262135 UXW262135 VHS262135 VRO262135 WBK262135 WLG262135 WVC262135 H327671 IQ327671 SM327671 ACI327671 AME327671 AWA327671 BFW327671 BPS327671 BZO327671 CJK327671 CTG327671 DDC327671 DMY327671 DWU327671 EGQ327671 EQM327671 FAI327671 FKE327671 FUA327671 GDW327671 GNS327671 GXO327671 HHK327671 HRG327671 IBC327671 IKY327671 IUU327671 JEQ327671 JOM327671 JYI327671 KIE327671 KSA327671 LBW327671 LLS327671 LVO327671 MFK327671 MPG327671 MZC327671 NIY327671 NSU327671 OCQ327671 OMM327671 OWI327671 PGE327671 PQA327671 PZW327671 QJS327671 QTO327671 RDK327671 RNG327671 RXC327671 SGY327671 SQU327671 TAQ327671 TKM327671 TUI327671 UEE327671 UOA327671 UXW327671 VHS327671 VRO327671 WBK327671 WLG327671 WVC327671 H393207 IQ393207 SM393207 ACI393207 AME393207 AWA393207 BFW393207 BPS393207 BZO393207 CJK393207 CTG393207 DDC393207 DMY393207 DWU393207 EGQ393207 EQM393207 FAI393207 FKE393207 FUA393207 GDW393207 GNS393207 GXO393207 HHK393207 HRG393207 IBC393207 IKY393207 IUU393207 JEQ393207 JOM393207 JYI393207 KIE393207 KSA393207 LBW393207 LLS393207 LVO393207 MFK393207 MPG393207 MZC393207 NIY393207 NSU393207 OCQ393207 OMM393207 OWI393207 PGE393207 PQA393207 PZW393207 QJS393207 QTO393207 RDK393207 RNG393207 RXC393207 SGY393207 SQU393207 TAQ393207 TKM393207 TUI393207 UEE393207 UOA393207 UXW393207 VHS393207 VRO393207 WBK393207 WLG393207 WVC393207 H458743 IQ458743 SM458743 ACI458743 AME458743 AWA458743 BFW458743 BPS458743 BZO458743 CJK458743 CTG458743 DDC458743 DMY458743 DWU458743 EGQ458743 EQM458743 FAI458743 FKE458743 FUA458743 GDW458743 GNS458743 GXO458743 HHK458743 HRG458743 IBC458743 IKY458743 IUU458743 JEQ458743 JOM458743 JYI458743 KIE458743 KSA458743 LBW458743 LLS458743 LVO458743 MFK458743 MPG458743 MZC458743 NIY458743 NSU458743 OCQ458743 OMM458743 OWI458743 PGE458743 PQA458743 PZW458743 QJS458743 QTO458743 RDK458743 RNG458743 RXC458743 SGY458743 SQU458743 TAQ458743 TKM458743 TUI458743 UEE458743 UOA458743 UXW458743 VHS458743 VRO458743 WBK458743 WLG458743 WVC458743 H524279 IQ524279 SM524279 ACI524279 AME524279 AWA524279 BFW524279 BPS524279 BZO524279 CJK524279 CTG524279 DDC524279 DMY524279 DWU524279 EGQ524279 EQM524279 FAI524279 FKE524279 FUA524279 GDW524279 GNS524279 GXO524279 HHK524279 HRG524279 IBC524279 IKY524279 IUU524279 JEQ524279 JOM524279 JYI524279 KIE524279 KSA524279 LBW524279 LLS524279 LVO524279 MFK524279 MPG524279 MZC524279 NIY524279 NSU524279 OCQ524279 OMM524279 OWI524279 PGE524279 PQA524279 PZW524279 QJS524279 QTO524279 RDK524279 RNG524279 RXC524279 SGY524279 SQU524279 TAQ524279 TKM524279 TUI524279 UEE524279 UOA524279 UXW524279 VHS524279 VRO524279 WBK524279 WLG524279 WVC524279 H589815 IQ589815 SM589815 ACI589815 AME589815 AWA589815 BFW589815 BPS589815 BZO589815 CJK589815 CTG589815 DDC589815 DMY589815 DWU589815 EGQ589815 EQM589815 FAI589815 FKE589815 FUA589815 GDW589815 GNS589815 GXO589815 HHK589815 HRG589815 IBC589815 IKY589815 IUU589815 JEQ589815 JOM589815 JYI589815 KIE589815 KSA589815 LBW589815 LLS589815 LVO589815 MFK589815 MPG589815 MZC589815 NIY589815 NSU589815 OCQ589815 OMM589815 OWI589815 PGE589815 PQA589815 PZW589815 QJS589815 QTO589815 RDK589815 RNG589815 RXC589815 SGY589815 SQU589815 TAQ589815 TKM589815 TUI589815 UEE589815 UOA589815 UXW589815 VHS589815 VRO589815 WBK589815 WLG589815 WVC589815 H655351 IQ655351 SM655351 ACI655351 AME655351 AWA655351 BFW655351 BPS655351 BZO655351 CJK655351 CTG655351 DDC655351 DMY655351 DWU655351 EGQ655351 EQM655351 FAI655351 FKE655351 FUA655351 GDW655351 GNS655351 GXO655351 HHK655351 HRG655351 IBC655351 IKY655351 IUU655351 JEQ655351 JOM655351 JYI655351 KIE655351 KSA655351 LBW655351 LLS655351 LVO655351 MFK655351 MPG655351 MZC655351 NIY655351 NSU655351 OCQ655351 OMM655351 OWI655351 PGE655351 PQA655351 PZW655351 QJS655351 QTO655351 RDK655351 RNG655351 RXC655351 SGY655351 SQU655351 TAQ655351 TKM655351 TUI655351 UEE655351 UOA655351 UXW655351 VHS655351 VRO655351 WBK655351 WLG655351 WVC655351 H720887 IQ720887 SM720887 ACI720887 AME720887 AWA720887 BFW720887 BPS720887 BZO720887 CJK720887 CTG720887 DDC720887 DMY720887 DWU720887 EGQ720887 EQM720887 FAI720887 FKE720887 FUA720887 GDW720887 GNS720887 GXO720887 HHK720887 HRG720887 IBC720887 IKY720887 IUU720887 JEQ720887 JOM720887 JYI720887 KIE720887 KSA720887 LBW720887 LLS720887 LVO720887 MFK720887 MPG720887 MZC720887 NIY720887 NSU720887 OCQ720887 OMM720887 OWI720887 PGE720887 PQA720887 PZW720887 QJS720887 QTO720887 RDK720887 RNG720887 RXC720887 SGY720887 SQU720887 TAQ720887 TKM720887 TUI720887 UEE720887 UOA720887 UXW720887 VHS720887 VRO720887 WBK720887 WLG720887 WVC720887 H786423 IQ786423 SM786423 ACI786423 AME786423 AWA786423 BFW786423 BPS786423 BZO786423 CJK786423 CTG786423 DDC786423 DMY786423 DWU786423 EGQ786423 EQM786423 FAI786423 FKE786423 FUA786423 GDW786423 GNS786423 GXO786423 HHK786423 HRG786423 IBC786423 IKY786423 IUU786423 JEQ786423 JOM786423 JYI786423 KIE786423 KSA786423 LBW786423 LLS786423 LVO786423 MFK786423 MPG786423 MZC786423 NIY786423 NSU786423 OCQ786423 OMM786423 OWI786423 PGE786423 PQA786423 PZW786423 QJS786423 QTO786423 RDK786423 RNG786423 RXC786423 SGY786423 SQU786423 TAQ786423 TKM786423 TUI786423 UEE786423 UOA786423 UXW786423 VHS786423 VRO786423 WBK786423 WLG786423 WVC786423 H851959 IQ851959 SM851959 ACI851959 AME851959 AWA851959 BFW851959 BPS851959 BZO851959 CJK851959 CTG851959 DDC851959 DMY851959 DWU851959 EGQ851959 EQM851959 FAI851959 FKE851959 FUA851959 GDW851959 GNS851959 GXO851959 HHK851959 HRG851959 IBC851959 IKY851959 IUU851959 JEQ851959 JOM851959 JYI851959 KIE851959 KSA851959 LBW851959 LLS851959 LVO851959 MFK851959 MPG851959 MZC851959 NIY851959 NSU851959 OCQ851959 OMM851959 OWI851959 PGE851959 PQA851959 PZW851959 QJS851959 QTO851959 RDK851959 RNG851959 RXC851959 SGY851959 SQU851959 TAQ851959 TKM851959 TUI851959 UEE851959 UOA851959 UXW851959 VHS851959 VRO851959 WBK851959 WLG851959 WVC851959 H917495 IQ917495 SM917495 ACI917495 AME917495 AWA917495 BFW917495 BPS917495 BZO917495 CJK917495 CTG917495 DDC917495 DMY917495 DWU917495 EGQ917495 EQM917495 FAI917495 FKE917495 FUA917495 GDW917495 GNS917495 GXO917495 HHK917495 HRG917495 IBC917495 IKY917495 IUU917495 JEQ917495 JOM917495 JYI917495 KIE917495 KSA917495 LBW917495 LLS917495 LVO917495 MFK917495 MPG917495 MZC917495 NIY917495 NSU917495 OCQ917495 OMM917495 OWI917495 PGE917495 PQA917495 PZW917495 QJS917495 QTO917495 RDK917495 RNG917495 RXC917495 SGY917495 SQU917495 TAQ917495 TKM917495 TUI917495 UEE917495 UOA917495 UXW917495 VHS917495 VRO917495 WBK917495 WLG917495 WVC917495 H983031 IQ983031 SM983031 ACI983031 AME983031 AWA983031 BFW983031 BPS983031 BZO983031 CJK983031 CTG983031 DDC983031 DMY983031 DWU983031 EGQ983031 EQM983031 FAI983031 FKE983031 FUA983031 GDW983031 GNS983031 GXO983031 HHK983031 HRG983031 IBC983031 IKY983031 IUU983031 JEQ983031 JOM983031 JYI983031 KIE983031 KSA983031 LBW983031 LLS983031 LVO983031 MFK983031 MPG983031 MZC983031 NIY983031 NSU983031 OCQ983031 OMM983031 OWI983031 PGE983031 PQA983031 PZW983031 QJS983031 QTO983031 RDK983031 RNG983031 RXC983031 SGY983031 SQU983031 TAQ983031 TKM983031 TUI983031 UEE983031 UOA983031 UXW983031 VHS983031 VRO983031 WBK983031 WLG983031 WVC983031" xr:uid="{00000000-0002-0000-0000-000001000000}">
      <formula1>3</formula1>
    </dataValidation>
    <dataValidation type="whole" operator="greaterThanOrEqual" allowBlank="1" showInputMessage="1" showErrorMessage="1" sqref="WLI983044:WLJ983044 IM15:IM16 SI15:SI16 ACE15:ACE16 AMA15:AMA16 AVW15:AVW16 BFS15:BFS16 BPO15:BPO16 BZK15:BZK16 CJG15:CJG16 CTC15:CTC16 DCY15:DCY16 DMU15:DMU16 DWQ15:DWQ16 EGM15:EGM16 EQI15:EQI16 FAE15:FAE16 FKA15:FKA16 FTW15:FTW16 GDS15:GDS16 GNO15:GNO16 GXK15:GXK16 HHG15:HHG16 HRC15:HRC16 IAY15:IAY16 IKU15:IKU16 IUQ15:IUQ16 JEM15:JEM16 JOI15:JOI16 JYE15:JYE16 KIA15:KIA16 KRW15:KRW16 LBS15:LBS16 LLO15:LLO16 LVK15:LVK16 MFG15:MFG16 MPC15:MPC16 MYY15:MYY16 NIU15:NIU16 NSQ15:NSQ16 OCM15:OCM16 OMI15:OMI16 OWE15:OWE16 PGA15:PGA16 PPW15:PPW16 PZS15:PZS16 QJO15:QJO16 QTK15:QTK16 RDG15:RDG16 RNC15:RNC16 RWY15:RWY16 SGU15:SGU16 SQQ15:SQQ16 TAM15:TAM16 TKI15:TKI16 TUE15:TUE16 UEA15:UEA16 UNW15:UNW16 UXS15:UXS16 VHO15:VHO16 VRK15:VRK16 WBG15:WBG16 WLC15:WLC16 WUY15:WUY16 E65540 IM65540 SI65540 ACE65540 AMA65540 AVW65540 BFS65540 BPO65540 BZK65540 CJG65540 CTC65540 DCY65540 DMU65540 DWQ65540 EGM65540 EQI65540 FAE65540 FKA65540 FTW65540 GDS65540 GNO65540 GXK65540 HHG65540 HRC65540 IAY65540 IKU65540 IUQ65540 JEM65540 JOI65540 JYE65540 KIA65540 KRW65540 LBS65540 LLO65540 LVK65540 MFG65540 MPC65540 MYY65540 NIU65540 NSQ65540 OCM65540 OMI65540 OWE65540 PGA65540 PPW65540 PZS65540 QJO65540 QTK65540 RDG65540 RNC65540 RWY65540 SGU65540 SQQ65540 TAM65540 TKI65540 TUE65540 UEA65540 UNW65540 UXS65540 VHO65540 VRK65540 WBG65540 WLC65540 WUY65540 E131076 IM131076 SI131076 ACE131076 AMA131076 AVW131076 BFS131076 BPO131076 BZK131076 CJG131076 CTC131076 DCY131076 DMU131076 DWQ131076 EGM131076 EQI131076 FAE131076 FKA131076 FTW131076 GDS131076 GNO131076 GXK131076 HHG131076 HRC131076 IAY131076 IKU131076 IUQ131076 JEM131076 JOI131076 JYE131076 KIA131076 KRW131076 LBS131076 LLO131076 LVK131076 MFG131076 MPC131076 MYY131076 NIU131076 NSQ131076 OCM131076 OMI131076 OWE131076 PGA131076 PPW131076 PZS131076 QJO131076 QTK131076 RDG131076 RNC131076 RWY131076 SGU131076 SQQ131076 TAM131076 TKI131076 TUE131076 UEA131076 UNW131076 UXS131076 VHO131076 VRK131076 WBG131076 WLC131076 WUY131076 E196612 IM196612 SI196612 ACE196612 AMA196612 AVW196612 BFS196612 BPO196612 BZK196612 CJG196612 CTC196612 DCY196612 DMU196612 DWQ196612 EGM196612 EQI196612 FAE196612 FKA196612 FTW196612 GDS196612 GNO196612 GXK196612 HHG196612 HRC196612 IAY196612 IKU196612 IUQ196612 JEM196612 JOI196612 JYE196612 KIA196612 KRW196612 LBS196612 LLO196612 LVK196612 MFG196612 MPC196612 MYY196612 NIU196612 NSQ196612 OCM196612 OMI196612 OWE196612 PGA196612 PPW196612 PZS196612 QJO196612 QTK196612 RDG196612 RNC196612 RWY196612 SGU196612 SQQ196612 TAM196612 TKI196612 TUE196612 UEA196612 UNW196612 UXS196612 VHO196612 VRK196612 WBG196612 WLC196612 WUY196612 E262148 IM262148 SI262148 ACE262148 AMA262148 AVW262148 BFS262148 BPO262148 BZK262148 CJG262148 CTC262148 DCY262148 DMU262148 DWQ262148 EGM262148 EQI262148 FAE262148 FKA262148 FTW262148 GDS262148 GNO262148 GXK262148 HHG262148 HRC262148 IAY262148 IKU262148 IUQ262148 JEM262148 JOI262148 JYE262148 KIA262148 KRW262148 LBS262148 LLO262148 LVK262148 MFG262148 MPC262148 MYY262148 NIU262148 NSQ262148 OCM262148 OMI262148 OWE262148 PGA262148 PPW262148 PZS262148 QJO262148 QTK262148 RDG262148 RNC262148 RWY262148 SGU262148 SQQ262148 TAM262148 TKI262148 TUE262148 UEA262148 UNW262148 UXS262148 VHO262148 VRK262148 WBG262148 WLC262148 WUY262148 E327684 IM327684 SI327684 ACE327684 AMA327684 AVW327684 BFS327684 BPO327684 BZK327684 CJG327684 CTC327684 DCY327684 DMU327684 DWQ327684 EGM327684 EQI327684 FAE327684 FKA327684 FTW327684 GDS327684 GNO327684 GXK327684 HHG327684 HRC327684 IAY327684 IKU327684 IUQ327684 JEM327684 JOI327684 JYE327684 KIA327684 KRW327684 LBS327684 LLO327684 LVK327684 MFG327684 MPC327684 MYY327684 NIU327684 NSQ327684 OCM327684 OMI327684 OWE327684 PGA327684 PPW327684 PZS327684 QJO327684 QTK327684 RDG327684 RNC327684 RWY327684 SGU327684 SQQ327684 TAM327684 TKI327684 TUE327684 UEA327684 UNW327684 UXS327684 VHO327684 VRK327684 WBG327684 WLC327684 WUY327684 E393220 IM393220 SI393220 ACE393220 AMA393220 AVW393220 BFS393220 BPO393220 BZK393220 CJG393220 CTC393220 DCY393220 DMU393220 DWQ393220 EGM393220 EQI393220 FAE393220 FKA393220 FTW393220 GDS393220 GNO393220 GXK393220 HHG393220 HRC393220 IAY393220 IKU393220 IUQ393220 JEM393220 JOI393220 JYE393220 KIA393220 KRW393220 LBS393220 LLO393220 LVK393220 MFG393220 MPC393220 MYY393220 NIU393220 NSQ393220 OCM393220 OMI393220 OWE393220 PGA393220 PPW393220 PZS393220 QJO393220 QTK393220 RDG393220 RNC393220 RWY393220 SGU393220 SQQ393220 TAM393220 TKI393220 TUE393220 UEA393220 UNW393220 UXS393220 VHO393220 VRK393220 WBG393220 WLC393220 WUY393220 E458756 IM458756 SI458756 ACE458756 AMA458756 AVW458756 BFS458756 BPO458756 BZK458756 CJG458756 CTC458756 DCY458756 DMU458756 DWQ458756 EGM458756 EQI458756 FAE458756 FKA458756 FTW458756 GDS458756 GNO458756 GXK458756 HHG458756 HRC458756 IAY458756 IKU458756 IUQ458756 JEM458756 JOI458756 JYE458756 KIA458756 KRW458756 LBS458756 LLO458756 LVK458756 MFG458756 MPC458756 MYY458756 NIU458756 NSQ458756 OCM458756 OMI458756 OWE458756 PGA458756 PPW458756 PZS458756 QJO458756 QTK458756 RDG458756 RNC458756 RWY458756 SGU458756 SQQ458756 TAM458756 TKI458756 TUE458756 UEA458756 UNW458756 UXS458756 VHO458756 VRK458756 WBG458756 WLC458756 WUY458756 E524292 IM524292 SI524292 ACE524292 AMA524292 AVW524292 BFS524292 BPO524292 BZK524292 CJG524292 CTC524292 DCY524292 DMU524292 DWQ524292 EGM524292 EQI524292 FAE524292 FKA524292 FTW524292 GDS524292 GNO524292 GXK524292 HHG524292 HRC524292 IAY524292 IKU524292 IUQ524292 JEM524292 JOI524292 JYE524292 KIA524292 KRW524292 LBS524292 LLO524292 LVK524292 MFG524292 MPC524292 MYY524292 NIU524292 NSQ524292 OCM524292 OMI524292 OWE524292 PGA524292 PPW524292 PZS524292 QJO524292 QTK524292 RDG524292 RNC524292 RWY524292 SGU524292 SQQ524292 TAM524292 TKI524292 TUE524292 UEA524292 UNW524292 UXS524292 VHO524292 VRK524292 WBG524292 WLC524292 WUY524292 E589828 IM589828 SI589828 ACE589828 AMA589828 AVW589828 BFS589828 BPO589828 BZK589828 CJG589828 CTC589828 DCY589828 DMU589828 DWQ589828 EGM589828 EQI589828 FAE589828 FKA589828 FTW589828 GDS589828 GNO589828 GXK589828 HHG589828 HRC589828 IAY589828 IKU589828 IUQ589828 JEM589828 JOI589828 JYE589828 KIA589828 KRW589828 LBS589828 LLO589828 LVK589828 MFG589828 MPC589828 MYY589828 NIU589828 NSQ589828 OCM589828 OMI589828 OWE589828 PGA589828 PPW589828 PZS589828 QJO589828 QTK589828 RDG589828 RNC589828 RWY589828 SGU589828 SQQ589828 TAM589828 TKI589828 TUE589828 UEA589828 UNW589828 UXS589828 VHO589828 VRK589828 WBG589828 WLC589828 WUY589828 E655364 IM655364 SI655364 ACE655364 AMA655364 AVW655364 BFS655364 BPO655364 BZK655364 CJG655364 CTC655364 DCY655364 DMU655364 DWQ655364 EGM655364 EQI655364 FAE655364 FKA655364 FTW655364 GDS655364 GNO655364 GXK655364 HHG655364 HRC655364 IAY655364 IKU655364 IUQ655364 JEM655364 JOI655364 JYE655364 KIA655364 KRW655364 LBS655364 LLO655364 LVK655364 MFG655364 MPC655364 MYY655364 NIU655364 NSQ655364 OCM655364 OMI655364 OWE655364 PGA655364 PPW655364 PZS655364 QJO655364 QTK655364 RDG655364 RNC655364 RWY655364 SGU655364 SQQ655364 TAM655364 TKI655364 TUE655364 UEA655364 UNW655364 UXS655364 VHO655364 VRK655364 WBG655364 WLC655364 WUY655364 E720900 IM720900 SI720900 ACE720900 AMA720900 AVW720900 BFS720900 BPO720900 BZK720900 CJG720900 CTC720900 DCY720900 DMU720900 DWQ720900 EGM720900 EQI720900 FAE720900 FKA720900 FTW720900 GDS720900 GNO720900 GXK720900 HHG720900 HRC720900 IAY720900 IKU720900 IUQ720900 JEM720900 JOI720900 JYE720900 KIA720900 KRW720900 LBS720900 LLO720900 LVK720900 MFG720900 MPC720900 MYY720900 NIU720900 NSQ720900 OCM720900 OMI720900 OWE720900 PGA720900 PPW720900 PZS720900 QJO720900 QTK720900 RDG720900 RNC720900 RWY720900 SGU720900 SQQ720900 TAM720900 TKI720900 TUE720900 UEA720900 UNW720900 UXS720900 VHO720900 VRK720900 WBG720900 WLC720900 WUY720900 E786436 IM786436 SI786436 ACE786436 AMA786436 AVW786436 BFS786436 BPO786436 BZK786436 CJG786436 CTC786436 DCY786436 DMU786436 DWQ786436 EGM786436 EQI786436 FAE786436 FKA786436 FTW786436 GDS786436 GNO786436 GXK786436 HHG786436 HRC786436 IAY786436 IKU786436 IUQ786436 JEM786436 JOI786436 JYE786436 KIA786436 KRW786436 LBS786436 LLO786436 LVK786436 MFG786436 MPC786436 MYY786436 NIU786436 NSQ786436 OCM786436 OMI786436 OWE786436 PGA786436 PPW786436 PZS786436 QJO786436 QTK786436 RDG786436 RNC786436 RWY786436 SGU786436 SQQ786436 TAM786436 TKI786436 TUE786436 UEA786436 UNW786436 UXS786436 VHO786436 VRK786436 WBG786436 WLC786436 WUY786436 E851972 IM851972 SI851972 ACE851972 AMA851972 AVW851972 BFS851972 BPO851972 BZK851972 CJG851972 CTC851972 DCY851972 DMU851972 DWQ851972 EGM851972 EQI851972 FAE851972 FKA851972 FTW851972 GDS851972 GNO851972 GXK851972 HHG851972 HRC851972 IAY851972 IKU851972 IUQ851972 JEM851972 JOI851972 JYE851972 KIA851972 KRW851972 LBS851972 LLO851972 LVK851972 MFG851972 MPC851972 MYY851972 NIU851972 NSQ851972 OCM851972 OMI851972 OWE851972 PGA851972 PPW851972 PZS851972 QJO851972 QTK851972 RDG851972 RNC851972 RWY851972 SGU851972 SQQ851972 TAM851972 TKI851972 TUE851972 UEA851972 UNW851972 UXS851972 VHO851972 VRK851972 WBG851972 WLC851972 WUY851972 E917508 IM917508 SI917508 ACE917508 AMA917508 AVW917508 BFS917508 BPO917508 BZK917508 CJG917508 CTC917508 DCY917508 DMU917508 DWQ917508 EGM917508 EQI917508 FAE917508 FKA917508 FTW917508 GDS917508 GNO917508 GXK917508 HHG917508 HRC917508 IAY917508 IKU917508 IUQ917508 JEM917508 JOI917508 JYE917508 KIA917508 KRW917508 LBS917508 LLO917508 LVK917508 MFG917508 MPC917508 MYY917508 NIU917508 NSQ917508 OCM917508 OMI917508 OWE917508 PGA917508 PPW917508 PZS917508 QJO917508 QTK917508 RDG917508 RNC917508 RWY917508 SGU917508 SQQ917508 TAM917508 TKI917508 TUE917508 UEA917508 UNW917508 UXS917508 VHO917508 VRK917508 WBG917508 WLC917508 WUY917508 E983044 IM983044 SI983044 ACE983044 AMA983044 AVW983044 BFS983044 BPO983044 BZK983044 CJG983044 CTC983044 DCY983044 DMU983044 DWQ983044 EGM983044 EQI983044 FAE983044 FKA983044 FTW983044 GDS983044 GNO983044 GXK983044 HHG983044 HRC983044 IAY983044 IKU983044 IUQ983044 JEM983044 JOI983044 JYE983044 KIA983044 KRW983044 LBS983044 LLO983044 LVK983044 MFG983044 MPC983044 MYY983044 NIU983044 NSQ983044 OCM983044 OMI983044 OWE983044 PGA983044 PPW983044 PZS983044 QJO983044 QTK983044 RDG983044 RNC983044 RWY983044 SGU983044 SQQ983044 TAM983044 TKI983044 TUE983044 UEA983044 UNW983044 UXS983044 VHO983044 VRK983044 WBG983044 WLC983044 WUY983044 WVE983044:WVF983044 IS15:IT16 SO15:SP16 ACK15:ACL16 AMG15:AMH16 AWC15:AWD16 BFY15:BFZ16 BPU15:BPV16 BZQ15:BZR16 CJM15:CJN16 CTI15:CTJ16 DDE15:DDF16 DNA15:DNB16 DWW15:DWX16 EGS15:EGT16 EQO15:EQP16 FAK15:FAL16 FKG15:FKH16 FUC15:FUD16 GDY15:GDZ16 GNU15:GNV16 GXQ15:GXR16 HHM15:HHN16 HRI15:HRJ16 IBE15:IBF16 ILA15:ILB16 IUW15:IUX16 JES15:JET16 JOO15:JOP16 JYK15:JYL16 KIG15:KIH16 KSC15:KSD16 LBY15:LBZ16 LLU15:LLV16 LVQ15:LVR16 MFM15:MFN16 MPI15:MPJ16 MZE15:MZF16 NJA15:NJB16 NSW15:NSX16 OCS15:OCT16 OMO15:OMP16 OWK15:OWL16 PGG15:PGH16 PQC15:PQD16 PZY15:PZZ16 QJU15:QJV16 QTQ15:QTR16 RDM15:RDN16 RNI15:RNJ16 RXE15:RXF16 SHA15:SHB16 SQW15:SQX16 TAS15:TAT16 TKO15:TKP16 TUK15:TUL16 UEG15:UEH16 UOC15:UOD16 UXY15:UXZ16 VHU15:VHV16 VRQ15:VRR16 WBM15:WBN16 WLI15:WLJ16 WVE15:WVF16 J65540:K65540 IS65540:IT65540 SO65540:SP65540 ACK65540:ACL65540 AMG65540:AMH65540 AWC65540:AWD65540 BFY65540:BFZ65540 BPU65540:BPV65540 BZQ65540:BZR65540 CJM65540:CJN65540 CTI65540:CTJ65540 DDE65540:DDF65540 DNA65540:DNB65540 DWW65540:DWX65540 EGS65540:EGT65540 EQO65540:EQP65540 FAK65540:FAL65540 FKG65540:FKH65540 FUC65540:FUD65540 GDY65540:GDZ65540 GNU65540:GNV65540 GXQ65540:GXR65540 HHM65540:HHN65540 HRI65540:HRJ65540 IBE65540:IBF65540 ILA65540:ILB65540 IUW65540:IUX65540 JES65540:JET65540 JOO65540:JOP65540 JYK65540:JYL65540 KIG65540:KIH65540 KSC65540:KSD65540 LBY65540:LBZ65540 LLU65540:LLV65540 LVQ65540:LVR65540 MFM65540:MFN65540 MPI65540:MPJ65540 MZE65540:MZF65540 NJA65540:NJB65540 NSW65540:NSX65540 OCS65540:OCT65540 OMO65540:OMP65540 OWK65540:OWL65540 PGG65540:PGH65540 PQC65540:PQD65540 PZY65540:PZZ65540 QJU65540:QJV65540 QTQ65540:QTR65540 RDM65540:RDN65540 RNI65540:RNJ65540 RXE65540:RXF65540 SHA65540:SHB65540 SQW65540:SQX65540 TAS65540:TAT65540 TKO65540:TKP65540 TUK65540:TUL65540 UEG65540:UEH65540 UOC65540:UOD65540 UXY65540:UXZ65540 VHU65540:VHV65540 VRQ65540:VRR65540 WBM65540:WBN65540 WLI65540:WLJ65540 WVE65540:WVF65540 J131076:K131076 IS131076:IT131076 SO131076:SP131076 ACK131076:ACL131076 AMG131076:AMH131076 AWC131076:AWD131076 BFY131076:BFZ131076 BPU131076:BPV131076 BZQ131076:BZR131076 CJM131076:CJN131076 CTI131076:CTJ131076 DDE131076:DDF131076 DNA131076:DNB131076 DWW131076:DWX131076 EGS131076:EGT131076 EQO131076:EQP131076 FAK131076:FAL131076 FKG131076:FKH131076 FUC131076:FUD131076 GDY131076:GDZ131076 GNU131076:GNV131076 GXQ131076:GXR131076 HHM131076:HHN131076 HRI131076:HRJ131076 IBE131076:IBF131076 ILA131076:ILB131076 IUW131076:IUX131076 JES131076:JET131076 JOO131076:JOP131076 JYK131076:JYL131076 KIG131076:KIH131076 KSC131076:KSD131076 LBY131076:LBZ131076 LLU131076:LLV131076 LVQ131076:LVR131076 MFM131076:MFN131076 MPI131076:MPJ131076 MZE131076:MZF131076 NJA131076:NJB131076 NSW131076:NSX131076 OCS131076:OCT131076 OMO131076:OMP131076 OWK131076:OWL131076 PGG131076:PGH131076 PQC131076:PQD131076 PZY131076:PZZ131076 QJU131076:QJV131076 QTQ131076:QTR131076 RDM131076:RDN131076 RNI131076:RNJ131076 RXE131076:RXF131076 SHA131076:SHB131076 SQW131076:SQX131076 TAS131076:TAT131076 TKO131076:TKP131076 TUK131076:TUL131076 UEG131076:UEH131076 UOC131076:UOD131076 UXY131076:UXZ131076 VHU131076:VHV131076 VRQ131076:VRR131076 WBM131076:WBN131076 WLI131076:WLJ131076 WVE131076:WVF131076 J196612:K196612 IS196612:IT196612 SO196612:SP196612 ACK196612:ACL196612 AMG196612:AMH196612 AWC196612:AWD196612 BFY196612:BFZ196612 BPU196612:BPV196612 BZQ196612:BZR196612 CJM196612:CJN196612 CTI196612:CTJ196612 DDE196612:DDF196612 DNA196612:DNB196612 DWW196612:DWX196612 EGS196612:EGT196612 EQO196612:EQP196612 FAK196612:FAL196612 FKG196612:FKH196612 FUC196612:FUD196612 GDY196612:GDZ196612 GNU196612:GNV196612 GXQ196612:GXR196612 HHM196612:HHN196612 HRI196612:HRJ196612 IBE196612:IBF196612 ILA196612:ILB196612 IUW196612:IUX196612 JES196612:JET196612 JOO196612:JOP196612 JYK196612:JYL196612 KIG196612:KIH196612 KSC196612:KSD196612 LBY196612:LBZ196612 LLU196612:LLV196612 LVQ196612:LVR196612 MFM196612:MFN196612 MPI196612:MPJ196612 MZE196612:MZF196612 NJA196612:NJB196612 NSW196612:NSX196612 OCS196612:OCT196612 OMO196612:OMP196612 OWK196612:OWL196612 PGG196612:PGH196612 PQC196612:PQD196612 PZY196612:PZZ196612 QJU196612:QJV196612 QTQ196612:QTR196612 RDM196612:RDN196612 RNI196612:RNJ196612 RXE196612:RXF196612 SHA196612:SHB196612 SQW196612:SQX196612 TAS196612:TAT196612 TKO196612:TKP196612 TUK196612:TUL196612 UEG196612:UEH196612 UOC196612:UOD196612 UXY196612:UXZ196612 VHU196612:VHV196612 VRQ196612:VRR196612 WBM196612:WBN196612 WLI196612:WLJ196612 WVE196612:WVF196612 J262148:K262148 IS262148:IT262148 SO262148:SP262148 ACK262148:ACL262148 AMG262148:AMH262148 AWC262148:AWD262148 BFY262148:BFZ262148 BPU262148:BPV262148 BZQ262148:BZR262148 CJM262148:CJN262148 CTI262148:CTJ262148 DDE262148:DDF262148 DNA262148:DNB262148 DWW262148:DWX262148 EGS262148:EGT262148 EQO262148:EQP262148 FAK262148:FAL262148 FKG262148:FKH262148 FUC262148:FUD262148 GDY262148:GDZ262148 GNU262148:GNV262148 GXQ262148:GXR262148 HHM262148:HHN262148 HRI262148:HRJ262148 IBE262148:IBF262148 ILA262148:ILB262148 IUW262148:IUX262148 JES262148:JET262148 JOO262148:JOP262148 JYK262148:JYL262148 KIG262148:KIH262148 KSC262148:KSD262148 LBY262148:LBZ262148 LLU262148:LLV262148 LVQ262148:LVR262148 MFM262148:MFN262148 MPI262148:MPJ262148 MZE262148:MZF262148 NJA262148:NJB262148 NSW262148:NSX262148 OCS262148:OCT262148 OMO262148:OMP262148 OWK262148:OWL262148 PGG262148:PGH262148 PQC262148:PQD262148 PZY262148:PZZ262148 QJU262148:QJV262148 QTQ262148:QTR262148 RDM262148:RDN262148 RNI262148:RNJ262148 RXE262148:RXF262148 SHA262148:SHB262148 SQW262148:SQX262148 TAS262148:TAT262148 TKO262148:TKP262148 TUK262148:TUL262148 UEG262148:UEH262148 UOC262148:UOD262148 UXY262148:UXZ262148 VHU262148:VHV262148 VRQ262148:VRR262148 WBM262148:WBN262148 WLI262148:WLJ262148 WVE262148:WVF262148 J327684:K327684 IS327684:IT327684 SO327684:SP327684 ACK327684:ACL327684 AMG327684:AMH327684 AWC327684:AWD327684 BFY327684:BFZ327684 BPU327684:BPV327684 BZQ327684:BZR327684 CJM327684:CJN327684 CTI327684:CTJ327684 DDE327684:DDF327684 DNA327684:DNB327684 DWW327684:DWX327684 EGS327684:EGT327684 EQO327684:EQP327684 FAK327684:FAL327684 FKG327684:FKH327684 FUC327684:FUD327684 GDY327684:GDZ327684 GNU327684:GNV327684 GXQ327684:GXR327684 HHM327684:HHN327684 HRI327684:HRJ327684 IBE327684:IBF327684 ILA327684:ILB327684 IUW327684:IUX327684 JES327684:JET327684 JOO327684:JOP327684 JYK327684:JYL327684 KIG327684:KIH327684 KSC327684:KSD327684 LBY327684:LBZ327684 LLU327684:LLV327684 LVQ327684:LVR327684 MFM327684:MFN327684 MPI327684:MPJ327684 MZE327684:MZF327684 NJA327684:NJB327684 NSW327684:NSX327684 OCS327684:OCT327684 OMO327684:OMP327684 OWK327684:OWL327684 PGG327684:PGH327684 PQC327684:PQD327684 PZY327684:PZZ327684 QJU327684:QJV327684 QTQ327684:QTR327684 RDM327684:RDN327684 RNI327684:RNJ327684 RXE327684:RXF327684 SHA327684:SHB327684 SQW327684:SQX327684 TAS327684:TAT327684 TKO327684:TKP327684 TUK327684:TUL327684 UEG327684:UEH327684 UOC327684:UOD327684 UXY327684:UXZ327684 VHU327684:VHV327684 VRQ327684:VRR327684 WBM327684:WBN327684 WLI327684:WLJ327684 WVE327684:WVF327684 J393220:K393220 IS393220:IT393220 SO393220:SP393220 ACK393220:ACL393220 AMG393220:AMH393220 AWC393220:AWD393220 BFY393220:BFZ393220 BPU393220:BPV393220 BZQ393220:BZR393220 CJM393220:CJN393220 CTI393220:CTJ393220 DDE393220:DDF393220 DNA393220:DNB393220 DWW393220:DWX393220 EGS393220:EGT393220 EQO393220:EQP393220 FAK393220:FAL393220 FKG393220:FKH393220 FUC393220:FUD393220 GDY393220:GDZ393220 GNU393220:GNV393220 GXQ393220:GXR393220 HHM393220:HHN393220 HRI393220:HRJ393220 IBE393220:IBF393220 ILA393220:ILB393220 IUW393220:IUX393220 JES393220:JET393220 JOO393220:JOP393220 JYK393220:JYL393220 KIG393220:KIH393220 KSC393220:KSD393220 LBY393220:LBZ393220 LLU393220:LLV393220 LVQ393220:LVR393220 MFM393220:MFN393220 MPI393220:MPJ393220 MZE393220:MZF393220 NJA393220:NJB393220 NSW393220:NSX393220 OCS393220:OCT393220 OMO393220:OMP393220 OWK393220:OWL393220 PGG393220:PGH393220 PQC393220:PQD393220 PZY393220:PZZ393220 QJU393220:QJV393220 QTQ393220:QTR393220 RDM393220:RDN393220 RNI393220:RNJ393220 RXE393220:RXF393220 SHA393220:SHB393220 SQW393220:SQX393220 TAS393220:TAT393220 TKO393220:TKP393220 TUK393220:TUL393220 UEG393220:UEH393220 UOC393220:UOD393220 UXY393220:UXZ393220 VHU393220:VHV393220 VRQ393220:VRR393220 WBM393220:WBN393220 WLI393220:WLJ393220 WVE393220:WVF393220 J458756:K458756 IS458756:IT458756 SO458756:SP458756 ACK458756:ACL458756 AMG458756:AMH458756 AWC458756:AWD458756 BFY458756:BFZ458756 BPU458756:BPV458756 BZQ458756:BZR458756 CJM458756:CJN458756 CTI458756:CTJ458756 DDE458756:DDF458756 DNA458756:DNB458756 DWW458756:DWX458756 EGS458756:EGT458756 EQO458756:EQP458756 FAK458756:FAL458756 FKG458756:FKH458756 FUC458756:FUD458756 GDY458756:GDZ458756 GNU458756:GNV458756 GXQ458756:GXR458756 HHM458756:HHN458756 HRI458756:HRJ458756 IBE458756:IBF458756 ILA458756:ILB458756 IUW458756:IUX458756 JES458756:JET458756 JOO458756:JOP458756 JYK458756:JYL458756 KIG458756:KIH458756 KSC458756:KSD458756 LBY458756:LBZ458756 LLU458756:LLV458756 LVQ458756:LVR458756 MFM458756:MFN458756 MPI458756:MPJ458756 MZE458756:MZF458756 NJA458756:NJB458756 NSW458756:NSX458756 OCS458756:OCT458756 OMO458756:OMP458756 OWK458756:OWL458756 PGG458756:PGH458756 PQC458756:PQD458756 PZY458756:PZZ458756 QJU458756:QJV458756 QTQ458756:QTR458756 RDM458756:RDN458756 RNI458756:RNJ458756 RXE458756:RXF458756 SHA458756:SHB458756 SQW458756:SQX458756 TAS458756:TAT458756 TKO458756:TKP458756 TUK458756:TUL458756 UEG458756:UEH458756 UOC458756:UOD458756 UXY458756:UXZ458756 VHU458756:VHV458756 VRQ458756:VRR458756 WBM458756:WBN458756 WLI458756:WLJ458756 WVE458756:WVF458756 J524292:K524292 IS524292:IT524292 SO524292:SP524292 ACK524292:ACL524292 AMG524292:AMH524292 AWC524292:AWD524292 BFY524292:BFZ524292 BPU524292:BPV524292 BZQ524292:BZR524292 CJM524292:CJN524292 CTI524292:CTJ524292 DDE524292:DDF524292 DNA524292:DNB524292 DWW524292:DWX524292 EGS524292:EGT524292 EQO524292:EQP524292 FAK524292:FAL524292 FKG524292:FKH524292 FUC524292:FUD524292 GDY524292:GDZ524292 GNU524292:GNV524292 GXQ524292:GXR524292 HHM524292:HHN524292 HRI524292:HRJ524292 IBE524292:IBF524292 ILA524292:ILB524292 IUW524292:IUX524292 JES524292:JET524292 JOO524292:JOP524292 JYK524292:JYL524292 KIG524292:KIH524292 KSC524292:KSD524292 LBY524292:LBZ524292 LLU524292:LLV524292 LVQ524292:LVR524292 MFM524292:MFN524292 MPI524292:MPJ524292 MZE524292:MZF524292 NJA524292:NJB524292 NSW524292:NSX524292 OCS524292:OCT524292 OMO524292:OMP524292 OWK524292:OWL524292 PGG524292:PGH524292 PQC524292:PQD524292 PZY524292:PZZ524292 QJU524292:QJV524292 QTQ524292:QTR524292 RDM524292:RDN524292 RNI524292:RNJ524292 RXE524292:RXF524292 SHA524292:SHB524292 SQW524292:SQX524292 TAS524292:TAT524292 TKO524292:TKP524292 TUK524292:TUL524292 UEG524292:UEH524292 UOC524292:UOD524292 UXY524292:UXZ524292 VHU524292:VHV524292 VRQ524292:VRR524292 WBM524292:WBN524292 WLI524292:WLJ524292 WVE524292:WVF524292 J589828:K589828 IS589828:IT589828 SO589828:SP589828 ACK589828:ACL589828 AMG589828:AMH589828 AWC589828:AWD589828 BFY589828:BFZ589828 BPU589828:BPV589828 BZQ589828:BZR589828 CJM589828:CJN589828 CTI589828:CTJ589828 DDE589828:DDF589828 DNA589828:DNB589828 DWW589828:DWX589828 EGS589828:EGT589828 EQO589828:EQP589828 FAK589828:FAL589828 FKG589828:FKH589828 FUC589828:FUD589828 GDY589828:GDZ589828 GNU589828:GNV589828 GXQ589828:GXR589828 HHM589828:HHN589828 HRI589828:HRJ589828 IBE589828:IBF589828 ILA589828:ILB589828 IUW589828:IUX589828 JES589828:JET589828 JOO589828:JOP589828 JYK589828:JYL589828 KIG589828:KIH589828 KSC589828:KSD589828 LBY589828:LBZ589828 LLU589828:LLV589828 LVQ589828:LVR589828 MFM589828:MFN589828 MPI589828:MPJ589828 MZE589828:MZF589828 NJA589828:NJB589828 NSW589828:NSX589828 OCS589828:OCT589828 OMO589828:OMP589828 OWK589828:OWL589828 PGG589828:PGH589828 PQC589828:PQD589828 PZY589828:PZZ589828 QJU589828:QJV589828 QTQ589828:QTR589828 RDM589828:RDN589828 RNI589828:RNJ589828 RXE589828:RXF589828 SHA589828:SHB589828 SQW589828:SQX589828 TAS589828:TAT589828 TKO589828:TKP589828 TUK589828:TUL589828 UEG589828:UEH589828 UOC589828:UOD589828 UXY589828:UXZ589828 VHU589828:VHV589828 VRQ589828:VRR589828 WBM589828:WBN589828 WLI589828:WLJ589828 WVE589828:WVF589828 J655364:K655364 IS655364:IT655364 SO655364:SP655364 ACK655364:ACL655364 AMG655364:AMH655364 AWC655364:AWD655364 BFY655364:BFZ655364 BPU655364:BPV655364 BZQ655364:BZR655364 CJM655364:CJN655364 CTI655364:CTJ655364 DDE655364:DDF655364 DNA655364:DNB655364 DWW655364:DWX655364 EGS655364:EGT655364 EQO655364:EQP655364 FAK655364:FAL655364 FKG655364:FKH655364 FUC655364:FUD655364 GDY655364:GDZ655364 GNU655364:GNV655364 GXQ655364:GXR655364 HHM655364:HHN655364 HRI655364:HRJ655364 IBE655364:IBF655364 ILA655364:ILB655364 IUW655364:IUX655364 JES655364:JET655364 JOO655364:JOP655364 JYK655364:JYL655364 KIG655364:KIH655364 KSC655364:KSD655364 LBY655364:LBZ655364 LLU655364:LLV655364 LVQ655364:LVR655364 MFM655364:MFN655364 MPI655364:MPJ655364 MZE655364:MZF655364 NJA655364:NJB655364 NSW655364:NSX655364 OCS655364:OCT655364 OMO655364:OMP655364 OWK655364:OWL655364 PGG655364:PGH655364 PQC655364:PQD655364 PZY655364:PZZ655364 QJU655364:QJV655364 QTQ655364:QTR655364 RDM655364:RDN655364 RNI655364:RNJ655364 RXE655364:RXF655364 SHA655364:SHB655364 SQW655364:SQX655364 TAS655364:TAT655364 TKO655364:TKP655364 TUK655364:TUL655364 UEG655364:UEH655364 UOC655364:UOD655364 UXY655364:UXZ655364 VHU655364:VHV655364 VRQ655364:VRR655364 WBM655364:WBN655364 WLI655364:WLJ655364 WVE655364:WVF655364 J720900:K720900 IS720900:IT720900 SO720900:SP720900 ACK720900:ACL720900 AMG720900:AMH720900 AWC720900:AWD720900 BFY720900:BFZ720900 BPU720900:BPV720900 BZQ720900:BZR720900 CJM720900:CJN720900 CTI720900:CTJ720900 DDE720900:DDF720900 DNA720900:DNB720900 DWW720900:DWX720900 EGS720900:EGT720900 EQO720900:EQP720900 FAK720900:FAL720900 FKG720900:FKH720900 FUC720900:FUD720900 GDY720900:GDZ720900 GNU720900:GNV720900 GXQ720900:GXR720900 HHM720900:HHN720900 HRI720900:HRJ720900 IBE720900:IBF720900 ILA720900:ILB720900 IUW720900:IUX720900 JES720900:JET720900 JOO720900:JOP720900 JYK720900:JYL720900 KIG720900:KIH720900 KSC720900:KSD720900 LBY720900:LBZ720900 LLU720900:LLV720900 LVQ720900:LVR720900 MFM720900:MFN720900 MPI720900:MPJ720900 MZE720900:MZF720900 NJA720900:NJB720900 NSW720900:NSX720900 OCS720900:OCT720900 OMO720900:OMP720900 OWK720900:OWL720900 PGG720900:PGH720900 PQC720900:PQD720900 PZY720900:PZZ720900 QJU720900:QJV720900 QTQ720900:QTR720900 RDM720900:RDN720900 RNI720900:RNJ720900 RXE720900:RXF720900 SHA720900:SHB720900 SQW720900:SQX720900 TAS720900:TAT720900 TKO720900:TKP720900 TUK720900:TUL720900 UEG720900:UEH720900 UOC720900:UOD720900 UXY720900:UXZ720900 VHU720900:VHV720900 VRQ720900:VRR720900 WBM720900:WBN720900 WLI720900:WLJ720900 WVE720900:WVF720900 J786436:K786436 IS786436:IT786436 SO786436:SP786436 ACK786436:ACL786436 AMG786436:AMH786436 AWC786436:AWD786436 BFY786436:BFZ786436 BPU786436:BPV786436 BZQ786436:BZR786436 CJM786436:CJN786436 CTI786436:CTJ786436 DDE786436:DDF786436 DNA786436:DNB786436 DWW786436:DWX786436 EGS786436:EGT786436 EQO786436:EQP786436 FAK786436:FAL786436 FKG786436:FKH786436 FUC786436:FUD786436 GDY786436:GDZ786436 GNU786436:GNV786436 GXQ786436:GXR786436 HHM786436:HHN786436 HRI786436:HRJ786436 IBE786436:IBF786436 ILA786436:ILB786436 IUW786436:IUX786436 JES786436:JET786436 JOO786436:JOP786436 JYK786436:JYL786436 KIG786436:KIH786436 KSC786436:KSD786436 LBY786436:LBZ786436 LLU786436:LLV786436 LVQ786436:LVR786436 MFM786436:MFN786436 MPI786436:MPJ786436 MZE786436:MZF786436 NJA786436:NJB786436 NSW786436:NSX786436 OCS786436:OCT786436 OMO786436:OMP786436 OWK786436:OWL786436 PGG786436:PGH786436 PQC786436:PQD786436 PZY786436:PZZ786436 QJU786436:QJV786436 QTQ786436:QTR786436 RDM786436:RDN786436 RNI786436:RNJ786436 RXE786436:RXF786436 SHA786436:SHB786436 SQW786436:SQX786436 TAS786436:TAT786436 TKO786436:TKP786436 TUK786436:TUL786436 UEG786436:UEH786436 UOC786436:UOD786436 UXY786436:UXZ786436 VHU786436:VHV786436 VRQ786436:VRR786436 WBM786436:WBN786436 WLI786436:WLJ786436 WVE786436:WVF786436 J851972:K851972 IS851972:IT851972 SO851972:SP851972 ACK851972:ACL851972 AMG851972:AMH851972 AWC851972:AWD851972 BFY851972:BFZ851972 BPU851972:BPV851972 BZQ851972:BZR851972 CJM851972:CJN851972 CTI851972:CTJ851972 DDE851972:DDF851972 DNA851972:DNB851972 DWW851972:DWX851972 EGS851972:EGT851972 EQO851972:EQP851972 FAK851972:FAL851972 FKG851972:FKH851972 FUC851972:FUD851972 GDY851972:GDZ851972 GNU851972:GNV851972 GXQ851972:GXR851972 HHM851972:HHN851972 HRI851972:HRJ851972 IBE851972:IBF851972 ILA851972:ILB851972 IUW851972:IUX851972 JES851972:JET851972 JOO851972:JOP851972 JYK851972:JYL851972 KIG851972:KIH851972 KSC851972:KSD851972 LBY851972:LBZ851972 LLU851972:LLV851972 LVQ851972:LVR851972 MFM851972:MFN851972 MPI851972:MPJ851972 MZE851972:MZF851972 NJA851972:NJB851972 NSW851972:NSX851972 OCS851972:OCT851972 OMO851972:OMP851972 OWK851972:OWL851972 PGG851972:PGH851972 PQC851972:PQD851972 PZY851972:PZZ851972 QJU851972:QJV851972 QTQ851972:QTR851972 RDM851972:RDN851972 RNI851972:RNJ851972 RXE851972:RXF851972 SHA851972:SHB851972 SQW851972:SQX851972 TAS851972:TAT851972 TKO851972:TKP851972 TUK851972:TUL851972 UEG851972:UEH851972 UOC851972:UOD851972 UXY851972:UXZ851972 VHU851972:VHV851972 VRQ851972:VRR851972 WBM851972:WBN851972 WLI851972:WLJ851972 WVE851972:WVF851972 J917508:K917508 IS917508:IT917508 SO917508:SP917508 ACK917508:ACL917508 AMG917508:AMH917508 AWC917508:AWD917508 BFY917508:BFZ917508 BPU917508:BPV917508 BZQ917508:BZR917508 CJM917508:CJN917508 CTI917508:CTJ917508 DDE917508:DDF917508 DNA917508:DNB917508 DWW917508:DWX917508 EGS917508:EGT917508 EQO917508:EQP917508 FAK917508:FAL917508 FKG917508:FKH917508 FUC917508:FUD917508 GDY917508:GDZ917508 GNU917508:GNV917508 GXQ917508:GXR917508 HHM917508:HHN917508 HRI917508:HRJ917508 IBE917508:IBF917508 ILA917508:ILB917508 IUW917508:IUX917508 JES917508:JET917508 JOO917508:JOP917508 JYK917508:JYL917508 KIG917508:KIH917508 KSC917508:KSD917508 LBY917508:LBZ917508 LLU917508:LLV917508 LVQ917508:LVR917508 MFM917508:MFN917508 MPI917508:MPJ917508 MZE917508:MZF917508 NJA917508:NJB917508 NSW917508:NSX917508 OCS917508:OCT917508 OMO917508:OMP917508 OWK917508:OWL917508 PGG917508:PGH917508 PQC917508:PQD917508 PZY917508:PZZ917508 QJU917508:QJV917508 QTQ917508:QTR917508 RDM917508:RDN917508 RNI917508:RNJ917508 RXE917508:RXF917508 SHA917508:SHB917508 SQW917508:SQX917508 TAS917508:TAT917508 TKO917508:TKP917508 TUK917508:TUL917508 UEG917508:UEH917508 UOC917508:UOD917508 UXY917508:UXZ917508 VHU917508:VHV917508 VRQ917508:VRR917508 WBM917508:WBN917508 WLI917508:WLJ917508 WVE917508:WVF917508 J983044:K983044 IS983044:IT983044 SO983044:SP983044 ACK983044:ACL983044 AMG983044:AMH983044 AWC983044:AWD983044 BFY983044:BFZ983044 BPU983044:BPV983044 BZQ983044:BZR983044 CJM983044:CJN983044 CTI983044:CTJ983044 DDE983044:DDF983044 DNA983044:DNB983044 DWW983044:DWX983044 EGS983044:EGT983044 EQO983044:EQP983044 FAK983044:FAL983044 FKG983044:FKH983044 FUC983044:FUD983044 GDY983044:GDZ983044 GNU983044:GNV983044 GXQ983044:GXR983044 HHM983044:HHN983044 HRI983044:HRJ983044 IBE983044:IBF983044 ILA983044:ILB983044 IUW983044:IUX983044 JES983044:JET983044 JOO983044:JOP983044 JYK983044:JYL983044 KIG983044:KIH983044 KSC983044:KSD983044 LBY983044:LBZ983044 LLU983044:LLV983044 LVQ983044:LVR983044 MFM983044:MFN983044 MPI983044:MPJ983044 MZE983044:MZF983044 NJA983044:NJB983044 NSW983044:NSX983044 OCS983044:OCT983044 OMO983044:OMP983044 OWK983044:OWL983044 PGG983044:PGH983044 PQC983044:PQD983044 PZY983044:PZZ983044 QJU983044:QJV983044 QTQ983044:QTR983044 RDM983044:RDN983044 RNI983044:RNJ983044 RXE983044:RXF983044 SHA983044:SHB983044 SQW983044:SQX983044 TAS983044:TAT983044 TKO983044:TKP983044 TUK983044:TUL983044 UEG983044:UEH983044 UOC983044:UOD983044 UXY983044:UXZ983044 VHU983044:VHV983044 VRQ983044:VRR983044 WBM983044:WBN983044" xr:uid="{00000000-0002-0000-0000-000002000000}">
      <formula1>1000</formula1>
    </dataValidation>
    <dataValidation type="whole" allowBlank="1" showInputMessage="1" showErrorMessage="1" sqref="WLN983044 IQ15:IQ16 SM15:SM16 ACI15:ACI16 AME15:AME16 AWA15:AWA16 BFW15:BFW16 BPS15:BPS16 BZO15:BZO16 CJK15:CJK16 CTG15:CTG16 DDC15:DDC16 DMY15:DMY16 DWU15:DWU16 EGQ15:EGQ16 EQM15:EQM16 FAI15:FAI16 FKE15:FKE16 FUA15:FUA16 GDW15:GDW16 GNS15:GNS16 GXO15:GXO16 HHK15:HHK16 HRG15:HRG16 IBC15:IBC16 IKY15:IKY16 IUU15:IUU16 JEQ15:JEQ16 JOM15:JOM16 JYI15:JYI16 KIE15:KIE16 KSA15:KSA16 LBW15:LBW16 LLS15:LLS16 LVO15:LVO16 MFK15:MFK16 MPG15:MPG16 MZC15:MZC16 NIY15:NIY16 NSU15:NSU16 OCQ15:OCQ16 OMM15:OMM16 OWI15:OWI16 PGE15:PGE16 PQA15:PQA16 PZW15:PZW16 QJS15:QJS16 QTO15:QTO16 RDK15:RDK16 RNG15:RNG16 RXC15:RXC16 SGY15:SGY16 SQU15:SQU16 TAQ15:TAQ16 TKM15:TKM16 TUI15:TUI16 UEE15:UEE16 UOA15:UOA16 UXW15:UXW16 VHS15:VHS16 VRO15:VRO16 WBK15:WBK16 WLG15:WLG16 WVC15:WVC16 H65540 IQ65540 SM65540 ACI65540 AME65540 AWA65540 BFW65540 BPS65540 BZO65540 CJK65540 CTG65540 DDC65540 DMY65540 DWU65540 EGQ65540 EQM65540 FAI65540 FKE65540 FUA65540 GDW65540 GNS65540 GXO65540 HHK65540 HRG65540 IBC65540 IKY65540 IUU65540 JEQ65540 JOM65540 JYI65540 KIE65540 KSA65540 LBW65540 LLS65540 LVO65540 MFK65540 MPG65540 MZC65540 NIY65540 NSU65540 OCQ65540 OMM65540 OWI65540 PGE65540 PQA65540 PZW65540 QJS65540 QTO65540 RDK65540 RNG65540 RXC65540 SGY65540 SQU65540 TAQ65540 TKM65540 TUI65540 UEE65540 UOA65540 UXW65540 VHS65540 VRO65540 WBK65540 WLG65540 WVC65540 H131076 IQ131076 SM131076 ACI131076 AME131076 AWA131076 BFW131076 BPS131076 BZO131076 CJK131076 CTG131076 DDC131076 DMY131076 DWU131076 EGQ131076 EQM131076 FAI131076 FKE131076 FUA131076 GDW131076 GNS131076 GXO131076 HHK131076 HRG131076 IBC131076 IKY131076 IUU131076 JEQ131076 JOM131076 JYI131076 KIE131076 KSA131076 LBW131076 LLS131076 LVO131076 MFK131076 MPG131076 MZC131076 NIY131076 NSU131076 OCQ131076 OMM131076 OWI131076 PGE131076 PQA131076 PZW131076 QJS131076 QTO131076 RDK131076 RNG131076 RXC131076 SGY131076 SQU131076 TAQ131076 TKM131076 TUI131076 UEE131076 UOA131076 UXW131076 VHS131076 VRO131076 WBK131076 WLG131076 WVC131076 H196612 IQ196612 SM196612 ACI196612 AME196612 AWA196612 BFW196612 BPS196612 BZO196612 CJK196612 CTG196612 DDC196612 DMY196612 DWU196612 EGQ196612 EQM196612 FAI196612 FKE196612 FUA196612 GDW196612 GNS196612 GXO196612 HHK196612 HRG196612 IBC196612 IKY196612 IUU196612 JEQ196612 JOM196612 JYI196612 KIE196612 KSA196612 LBW196612 LLS196612 LVO196612 MFK196612 MPG196612 MZC196612 NIY196612 NSU196612 OCQ196612 OMM196612 OWI196612 PGE196612 PQA196612 PZW196612 QJS196612 QTO196612 RDK196612 RNG196612 RXC196612 SGY196612 SQU196612 TAQ196612 TKM196612 TUI196612 UEE196612 UOA196612 UXW196612 VHS196612 VRO196612 WBK196612 WLG196612 WVC196612 H262148 IQ262148 SM262148 ACI262148 AME262148 AWA262148 BFW262148 BPS262148 BZO262148 CJK262148 CTG262148 DDC262148 DMY262148 DWU262148 EGQ262148 EQM262148 FAI262148 FKE262148 FUA262148 GDW262148 GNS262148 GXO262148 HHK262148 HRG262148 IBC262148 IKY262148 IUU262148 JEQ262148 JOM262148 JYI262148 KIE262148 KSA262148 LBW262148 LLS262148 LVO262148 MFK262148 MPG262148 MZC262148 NIY262148 NSU262148 OCQ262148 OMM262148 OWI262148 PGE262148 PQA262148 PZW262148 QJS262148 QTO262148 RDK262148 RNG262148 RXC262148 SGY262148 SQU262148 TAQ262148 TKM262148 TUI262148 UEE262148 UOA262148 UXW262148 VHS262148 VRO262148 WBK262148 WLG262148 WVC262148 H327684 IQ327684 SM327684 ACI327684 AME327684 AWA327684 BFW327684 BPS327684 BZO327684 CJK327684 CTG327684 DDC327684 DMY327684 DWU327684 EGQ327684 EQM327684 FAI327684 FKE327684 FUA327684 GDW327684 GNS327684 GXO327684 HHK327684 HRG327684 IBC327684 IKY327684 IUU327684 JEQ327684 JOM327684 JYI327684 KIE327684 KSA327684 LBW327684 LLS327684 LVO327684 MFK327684 MPG327684 MZC327684 NIY327684 NSU327684 OCQ327684 OMM327684 OWI327684 PGE327684 PQA327684 PZW327684 QJS327684 QTO327684 RDK327684 RNG327684 RXC327684 SGY327684 SQU327684 TAQ327684 TKM327684 TUI327684 UEE327684 UOA327684 UXW327684 VHS327684 VRO327684 WBK327684 WLG327684 WVC327684 H393220 IQ393220 SM393220 ACI393220 AME393220 AWA393220 BFW393220 BPS393220 BZO393220 CJK393220 CTG393220 DDC393220 DMY393220 DWU393220 EGQ393220 EQM393220 FAI393220 FKE393220 FUA393220 GDW393220 GNS393220 GXO393220 HHK393220 HRG393220 IBC393220 IKY393220 IUU393220 JEQ393220 JOM393220 JYI393220 KIE393220 KSA393220 LBW393220 LLS393220 LVO393220 MFK393220 MPG393220 MZC393220 NIY393220 NSU393220 OCQ393220 OMM393220 OWI393220 PGE393220 PQA393220 PZW393220 QJS393220 QTO393220 RDK393220 RNG393220 RXC393220 SGY393220 SQU393220 TAQ393220 TKM393220 TUI393220 UEE393220 UOA393220 UXW393220 VHS393220 VRO393220 WBK393220 WLG393220 WVC393220 H458756 IQ458756 SM458756 ACI458756 AME458756 AWA458756 BFW458756 BPS458756 BZO458756 CJK458756 CTG458756 DDC458756 DMY458756 DWU458756 EGQ458756 EQM458756 FAI458756 FKE458756 FUA458756 GDW458756 GNS458756 GXO458756 HHK458756 HRG458756 IBC458756 IKY458756 IUU458756 JEQ458756 JOM458756 JYI458756 KIE458756 KSA458756 LBW458756 LLS458756 LVO458756 MFK458756 MPG458756 MZC458756 NIY458756 NSU458756 OCQ458756 OMM458756 OWI458756 PGE458756 PQA458756 PZW458756 QJS458756 QTO458756 RDK458756 RNG458756 RXC458756 SGY458756 SQU458756 TAQ458756 TKM458756 TUI458756 UEE458756 UOA458756 UXW458756 VHS458756 VRO458756 WBK458756 WLG458756 WVC458756 H524292 IQ524292 SM524292 ACI524292 AME524292 AWA524292 BFW524292 BPS524292 BZO524292 CJK524292 CTG524292 DDC524292 DMY524292 DWU524292 EGQ524292 EQM524292 FAI524292 FKE524292 FUA524292 GDW524292 GNS524292 GXO524292 HHK524292 HRG524292 IBC524292 IKY524292 IUU524292 JEQ524292 JOM524292 JYI524292 KIE524292 KSA524292 LBW524292 LLS524292 LVO524292 MFK524292 MPG524292 MZC524292 NIY524292 NSU524292 OCQ524292 OMM524292 OWI524292 PGE524292 PQA524292 PZW524292 QJS524292 QTO524292 RDK524292 RNG524292 RXC524292 SGY524292 SQU524292 TAQ524292 TKM524292 TUI524292 UEE524292 UOA524292 UXW524292 VHS524292 VRO524292 WBK524292 WLG524292 WVC524292 H589828 IQ589828 SM589828 ACI589828 AME589828 AWA589828 BFW589828 BPS589828 BZO589828 CJK589828 CTG589828 DDC589828 DMY589828 DWU589828 EGQ589828 EQM589828 FAI589828 FKE589828 FUA589828 GDW589828 GNS589828 GXO589828 HHK589828 HRG589828 IBC589828 IKY589828 IUU589828 JEQ589828 JOM589828 JYI589828 KIE589828 KSA589828 LBW589828 LLS589828 LVO589828 MFK589828 MPG589828 MZC589828 NIY589828 NSU589828 OCQ589828 OMM589828 OWI589828 PGE589828 PQA589828 PZW589828 QJS589828 QTO589828 RDK589828 RNG589828 RXC589828 SGY589828 SQU589828 TAQ589828 TKM589828 TUI589828 UEE589828 UOA589828 UXW589828 VHS589828 VRO589828 WBK589828 WLG589828 WVC589828 H655364 IQ655364 SM655364 ACI655364 AME655364 AWA655364 BFW655364 BPS655364 BZO655364 CJK655364 CTG655364 DDC655364 DMY655364 DWU655364 EGQ655364 EQM655364 FAI655364 FKE655364 FUA655364 GDW655364 GNS655364 GXO655364 HHK655364 HRG655364 IBC655364 IKY655364 IUU655364 JEQ655364 JOM655364 JYI655364 KIE655364 KSA655364 LBW655364 LLS655364 LVO655364 MFK655364 MPG655364 MZC655364 NIY655364 NSU655364 OCQ655364 OMM655364 OWI655364 PGE655364 PQA655364 PZW655364 QJS655364 QTO655364 RDK655364 RNG655364 RXC655364 SGY655364 SQU655364 TAQ655364 TKM655364 TUI655364 UEE655364 UOA655364 UXW655364 VHS655364 VRO655364 WBK655364 WLG655364 WVC655364 H720900 IQ720900 SM720900 ACI720900 AME720900 AWA720900 BFW720900 BPS720900 BZO720900 CJK720900 CTG720900 DDC720900 DMY720900 DWU720900 EGQ720900 EQM720900 FAI720900 FKE720900 FUA720900 GDW720900 GNS720900 GXO720900 HHK720900 HRG720900 IBC720900 IKY720900 IUU720900 JEQ720900 JOM720900 JYI720900 KIE720900 KSA720900 LBW720900 LLS720900 LVO720900 MFK720900 MPG720900 MZC720900 NIY720900 NSU720900 OCQ720900 OMM720900 OWI720900 PGE720900 PQA720900 PZW720900 QJS720900 QTO720900 RDK720900 RNG720900 RXC720900 SGY720900 SQU720900 TAQ720900 TKM720900 TUI720900 UEE720900 UOA720900 UXW720900 VHS720900 VRO720900 WBK720900 WLG720900 WVC720900 H786436 IQ786436 SM786436 ACI786436 AME786436 AWA786436 BFW786436 BPS786436 BZO786436 CJK786436 CTG786436 DDC786436 DMY786436 DWU786436 EGQ786436 EQM786436 FAI786436 FKE786436 FUA786436 GDW786436 GNS786436 GXO786436 HHK786436 HRG786436 IBC786436 IKY786436 IUU786436 JEQ786436 JOM786436 JYI786436 KIE786436 KSA786436 LBW786436 LLS786436 LVO786436 MFK786436 MPG786436 MZC786436 NIY786436 NSU786436 OCQ786436 OMM786436 OWI786436 PGE786436 PQA786436 PZW786436 QJS786436 QTO786436 RDK786436 RNG786436 RXC786436 SGY786436 SQU786436 TAQ786436 TKM786436 TUI786436 UEE786436 UOA786436 UXW786436 VHS786436 VRO786436 WBK786436 WLG786436 WVC786436 H851972 IQ851972 SM851972 ACI851972 AME851972 AWA851972 BFW851972 BPS851972 BZO851972 CJK851972 CTG851972 DDC851972 DMY851972 DWU851972 EGQ851972 EQM851972 FAI851972 FKE851972 FUA851972 GDW851972 GNS851972 GXO851972 HHK851972 HRG851972 IBC851972 IKY851972 IUU851972 JEQ851972 JOM851972 JYI851972 KIE851972 KSA851972 LBW851972 LLS851972 LVO851972 MFK851972 MPG851972 MZC851972 NIY851972 NSU851972 OCQ851972 OMM851972 OWI851972 PGE851972 PQA851972 PZW851972 QJS851972 QTO851972 RDK851972 RNG851972 RXC851972 SGY851972 SQU851972 TAQ851972 TKM851972 TUI851972 UEE851972 UOA851972 UXW851972 VHS851972 VRO851972 WBK851972 WLG851972 WVC851972 H917508 IQ917508 SM917508 ACI917508 AME917508 AWA917508 BFW917508 BPS917508 BZO917508 CJK917508 CTG917508 DDC917508 DMY917508 DWU917508 EGQ917508 EQM917508 FAI917508 FKE917508 FUA917508 GDW917508 GNS917508 GXO917508 HHK917508 HRG917508 IBC917508 IKY917508 IUU917508 JEQ917508 JOM917508 JYI917508 KIE917508 KSA917508 LBW917508 LLS917508 LVO917508 MFK917508 MPG917508 MZC917508 NIY917508 NSU917508 OCQ917508 OMM917508 OWI917508 PGE917508 PQA917508 PZW917508 QJS917508 QTO917508 RDK917508 RNG917508 RXC917508 SGY917508 SQU917508 TAQ917508 TKM917508 TUI917508 UEE917508 UOA917508 UXW917508 VHS917508 VRO917508 WBK917508 WLG917508 WVC917508 H983044 IQ983044 SM983044 ACI983044 AME983044 AWA983044 BFW983044 BPS983044 BZO983044 CJK983044 CTG983044 DDC983044 DMY983044 DWU983044 EGQ983044 EQM983044 FAI983044 FKE983044 FUA983044 GDW983044 GNS983044 GXO983044 HHK983044 HRG983044 IBC983044 IKY983044 IUU983044 JEQ983044 JOM983044 JYI983044 KIE983044 KSA983044 LBW983044 LLS983044 LVO983044 MFK983044 MPG983044 MZC983044 NIY983044 NSU983044 OCQ983044 OMM983044 OWI983044 PGE983044 PQA983044 PZW983044 QJS983044 QTO983044 RDK983044 RNG983044 RXC983044 SGY983044 SQU983044 TAQ983044 TKM983044 TUI983044 UEE983044 UOA983044 UXW983044 VHS983044 VRO983044 WBK983044 WLG983044 WVC983044 WVJ983044 IX15:IX16 ST15:ST16 ACP15:ACP16 AML15:AML16 AWH15:AWH16 BGD15:BGD16 BPZ15:BPZ16 BZV15:BZV16 CJR15:CJR16 CTN15:CTN16 DDJ15:DDJ16 DNF15:DNF16 DXB15:DXB16 EGX15:EGX16 EQT15:EQT16 FAP15:FAP16 FKL15:FKL16 FUH15:FUH16 GED15:GED16 GNZ15:GNZ16 GXV15:GXV16 HHR15:HHR16 HRN15:HRN16 IBJ15:IBJ16 ILF15:ILF16 IVB15:IVB16 JEX15:JEX16 JOT15:JOT16 JYP15:JYP16 KIL15:KIL16 KSH15:KSH16 LCD15:LCD16 LLZ15:LLZ16 LVV15:LVV16 MFR15:MFR16 MPN15:MPN16 MZJ15:MZJ16 NJF15:NJF16 NTB15:NTB16 OCX15:OCX16 OMT15:OMT16 OWP15:OWP16 PGL15:PGL16 PQH15:PQH16 QAD15:QAD16 QJZ15:QJZ16 QTV15:QTV16 RDR15:RDR16 RNN15:RNN16 RXJ15:RXJ16 SHF15:SHF16 SRB15:SRB16 TAX15:TAX16 TKT15:TKT16 TUP15:TUP16 UEL15:UEL16 UOH15:UOH16 UYD15:UYD16 VHZ15:VHZ16 VRV15:VRV16 WBR15:WBR16 WLN15:WLN16 WVJ15:WVJ16 O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O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O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O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O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O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O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O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O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O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O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O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O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O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O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xr:uid="{00000000-0002-0000-0000-000003000000}">
      <formula1>1</formula1>
      <formula2>31</formula2>
    </dataValidation>
    <dataValidation type="whole" allowBlank="1" showInputMessage="1" showErrorMessage="1" sqref="WVH983044 IO15:IO16 SK15:SK16 ACG15:ACG16 AMC15:AMC16 AVY15:AVY16 BFU15:BFU16 BPQ15:BPQ16 BZM15:BZM16 CJI15:CJI16 CTE15:CTE16 DDA15:DDA16 DMW15:DMW16 DWS15:DWS16 EGO15:EGO16 EQK15:EQK16 FAG15:FAG16 FKC15:FKC16 FTY15:FTY16 GDU15:GDU16 GNQ15:GNQ16 GXM15:GXM16 HHI15:HHI16 HRE15:HRE16 IBA15:IBA16 IKW15:IKW16 IUS15:IUS16 JEO15:JEO16 JOK15:JOK16 JYG15:JYG16 KIC15:KIC16 KRY15:KRY16 LBU15:LBU16 LLQ15:LLQ16 LVM15:LVM16 MFI15:MFI16 MPE15:MPE16 MZA15:MZA16 NIW15:NIW16 NSS15:NSS16 OCO15:OCO16 OMK15:OMK16 OWG15:OWG16 PGC15:PGC16 PPY15:PPY16 PZU15:PZU16 QJQ15:QJQ16 QTM15:QTM16 RDI15:RDI16 RNE15:RNE16 RXA15:RXA16 SGW15:SGW16 SQS15:SQS16 TAO15:TAO16 TKK15:TKK16 TUG15:TUG16 UEC15:UEC16 UNY15:UNY16 UXU15:UXU16 VHQ15:VHQ16 VRM15:VRM16 WBI15:WBI16 WLE15:WLE16 WVA15:WVA16 F65540 IO65540 SK65540 ACG65540 AMC65540 AVY65540 BFU65540 BPQ65540 BZM65540 CJI65540 CTE65540 DDA65540 DMW65540 DWS65540 EGO65540 EQK65540 FAG65540 FKC65540 FTY65540 GDU65540 GNQ65540 GXM65540 HHI65540 HRE65540 IBA65540 IKW65540 IUS65540 JEO65540 JOK65540 JYG65540 KIC65540 KRY65540 LBU65540 LLQ65540 LVM65540 MFI65540 MPE65540 MZA65540 NIW65540 NSS65540 OCO65540 OMK65540 OWG65540 PGC65540 PPY65540 PZU65540 QJQ65540 QTM65540 RDI65540 RNE65540 RXA65540 SGW65540 SQS65540 TAO65540 TKK65540 TUG65540 UEC65540 UNY65540 UXU65540 VHQ65540 VRM65540 WBI65540 WLE65540 WVA65540 F131076 IO131076 SK131076 ACG131076 AMC131076 AVY131076 BFU131076 BPQ131076 BZM131076 CJI131076 CTE131076 DDA131076 DMW131076 DWS131076 EGO131076 EQK131076 FAG131076 FKC131076 FTY131076 GDU131076 GNQ131076 GXM131076 HHI131076 HRE131076 IBA131076 IKW131076 IUS131076 JEO131076 JOK131076 JYG131076 KIC131076 KRY131076 LBU131076 LLQ131076 LVM131076 MFI131076 MPE131076 MZA131076 NIW131076 NSS131076 OCO131076 OMK131076 OWG131076 PGC131076 PPY131076 PZU131076 QJQ131076 QTM131076 RDI131076 RNE131076 RXA131076 SGW131076 SQS131076 TAO131076 TKK131076 TUG131076 UEC131076 UNY131076 UXU131076 VHQ131076 VRM131076 WBI131076 WLE131076 WVA131076 F196612 IO196612 SK196612 ACG196612 AMC196612 AVY196612 BFU196612 BPQ196612 BZM196612 CJI196612 CTE196612 DDA196612 DMW196612 DWS196612 EGO196612 EQK196612 FAG196612 FKC196612 FTY196612 GDU196612 GNQ196612 GXM196612 HHI196612 HRE196612 IBA196612 IKW196612 IUS196612 JEO196612 JOK196612 JYG196612 KIC196612 KRY196612 LBU196612 LLQ196612 LVM196612 MFI196612 MPE196612 MZA196612 NIW196612 NSS196612 OCO196612 OMK196612 OWG196612 PGC196612 PPY196612 PZU196612 QJQ196612 QTM196612 RDI196612 RNE196612 RXA196612 SGW196612 SQS196612 TAO196612 TKK196612 TUG196612 UEC196612 UNY196612 UXU196612 VHQ196612 VRM196612 WBI196612 WLE196612 WVA196612 F262148 IO262148 SK262148 ACG262148 AMC262148 AVY262148 BFU262148 BPQ262148 BZM262148 CJI262148 CTE262148 DDA262148 DMW262148 DWS262148 EGO262148 EQK262148 FAG262148 FKC262148 FTY262148 GDU262148 GNQ262148 GXM262148 HHI262148 HRE262148 IBA262148 IKW262148 IUS262148 JEO262148 JOK262148 JYG262148 KIC262148 KRY262148 LBU262148 LLQ262148 LVM262148 MFI262148 MPE262148 MZA262148 NIW262148 NSS262148 OCO262148 OMK262148 OWG262148 PGC262148 PPY262148 PZU262148 QJQ262148 QTM262148 RDI262148 RNE262148 RXA262148 SGW262148 SQS262148 TAO262148 TKK262148 TUG262148 UEC262148 UNY262148 UXU262148 VHQ262148 VRM262148 WBI262148 WLE262148 WVA262148 F327684 IO327684 SK327684 ACG327684 AMC327684 AVY327684 BFU327684 BPQ327684 BZM327684 CJI327684 CTE327684 DDA327684 DMW327684 DWS327684 EGO327684 EQK327684 FAG327684 FKC327684 FTY327684 GDU327684 GNQ327684 GXM327684 HHI327684 HRE327684 IBA327684 IKW327684 IUS327684 JEO327684 JOK327684 JYG327684 KIC327684 KRY327684 LBU327684 LLQ327684 LVM327684 MFI327684 MPE327684 MZA327684 NIW327684 NSS327684 OCO327684 OMK327684 OWG327684 PGC327684 PPY327684 PZU327684 QJQ327684 QTM327684 RDI327684 RNE327684 RXA327684 SGW327684 SQS327684 TAO327684 TKK327684 TUG327684 UEC327684 UNY327684 UXU327684 VHQ327684 VRM327684 WBI327684 WLE327684 WVA327684 F393220 IO393220 SK393220 ACG393220 AMC393220 AVY393220 BFU393220 BPQ393220 BZM393220 CJI393220 CTE393220 DDA393220 DMW393220 DWS393220 EGO393220 EQK393220 FAG393220 FKC393220 FTY393220 GDU393220 GNQ393220 GXM393220 HHI393220 HRE393220 IBA393220 IKW393220 IUS393220 JEO393220 JOK393220 JYG393220 KIC393220 KRY393220 LBU393220 LLQ393220 LVM393220 MFI393220 MPE393220 MZA393220 NIW393220 NSS393220 OCO393220 OMK393220 OWG393220 PGC393220 PPY393220 PZU393220 QJQ393220 QTM393220 RDI393220 RNE393220 RXA393220 SGW393220 SQS393220 TAO393220 TKK393220 TUG393220 UEC393220 UNY393220 UXU393220 VHQ393220 VRM393220 WBI393220 WLE393220 WVA393220 F458756 IO458756 SK458756 ACG458756 AMC458756 AVY458756 BFU458756 BPQ458756 BZM458756 CJI458756 CTE458756 DDA458756 DMW458756 DWS458756 EGO458756 EQK458756 FAG458756 FKC458756 FTY458756 GDU458756 GNQ458756 GXM458756 HHI458756 HRE458756 IBA458756 IKW458756 IUS458756 JEO458756 JOK458756 JYG458756 KIC458756 KRY458756 LBU458756 LLQ458756 LVM458756 MFI458756 MPE458756 MZA458756 NIW458756 NSS458756 OCO458756 OMK458756 OWG458756 PGC458756 PPY458756 PZU458756 QJQ458756 QTM458756 RDI458756 RNE458756 RXA458756 SGW458756 SQS458756 TAO458756 TKK458756 TUG458756 UEC458756 UNY458756 UXU458756 VHQ458756 VRM458756 WBI458756 WLE458756 WVA458756 F524292 IO524292 SK524292 ACG524292 AMC524292 AVY524292 BFU524292 BPQ524292 BZM524292 CJI524292 CTE524292 DDA524292 DMW524292 DWS524292 EGO524292 EQK524292 FAG524292 FKC524292 FTY524292 GDU524292 GNQ524292 GXM524292 HHI524292 HRE524292 IBA524292 IKW524292 IUS524292 JEO524292 JOK524292 JYG524292 KIC524292 KRY524292 LBU524292 LLQ524292 LVM524292 MFI524292 MPE524292 MZA524292 NIW524292 NSS524292 OCO524292 OMK524292 OWG524292 PGC524292 PPY524292 PZU524292 QJQ524292 QTM524292 RDI524292 RNE524292 RXA524292 SGW524292 SQS524292 TAO524292 TKK524292 TUG524292 UEC524292 UNY524292 UXU524292 VHQ524292 VRM524292 WBI524292 WLE524292 WVA524292 F589828 IO589828 SK589828 ACG589828 AMC589828 AVY589828 BFU589828 BPQ589828 BZM589828 CJI589828 CTE589828 DDA589828 DMW589828 DWS589828 EGO589828 EQK589828 FAG589828 FKC589828 FTY589828 GDU589828 GNQ589828 GXM589828 HHI589828 HRE589828 IBA589828 IKW589828 IUS589828 JEO589828 JOK589828 JYG589828 KIC589828 KRY589828 LBU589828 LLQ589828 LVM589828 MFI589828 MPE589828 MZA589828 NIW589828 NSS589828 OCO589828 OMK589828 OWG589828 PGC589828 PPY589828 PZU589828 QJQ589828 QTM589828 RDI589828 RNE589828 RXA589828 SGW589828 SQS589828 TAO589828 TKK589828 TUG589828 UEC589828 UNY589828 UXU589828 VHQ589828 VRM589828 WBI589828 WLE589828 WVA589828 F655364 IO655364 SK655364 ACG655364 AMC655364 AVY655364 BFU655364 BPQ655364 BZM655364 CJI655364 CTE655364 DDA655364 DMW655364 DWS655364 EGO655364 EQK655364 FAG655364 FKC655364 FTY655364 GDU655364 GNQ655364 GXM655364 HHI655364 HRE655364 IBA655364 IKW655364 IUS655364 JEO655364 JOK655364 JYG655364 KIC655364 KRY655364 LBU655364 LLQ655364 LVM655364 MFI655364 MPE655364 MZA655364 NIW655364 NSS655364 OCO655364 OMK655364 OWG655364 PGC655364 PPY655364 PZU655364 QJQ655364 QTM655364 RDI655364 RNE655364 RXA655364 SGW655364 SQS655364 TAO655364 TKK655364 TUG655364 UEC655364 UNY655364 UXU655364 VHQ655364 VRM655364 WBI655364 WLE655364 WVA655364 F720900 IO720900 SK720900 ACG720900 AMC720900 AVY720900 BFU720900 BPQ720900 BZM720900 CJI720900 CTE720900 DDA720900 DMW720900 DWS720900 EGO720900 EQK720900 FAG720900 FKC720900 FTY720900 GDU720900 GNQ720900 GXM720900 HHI720900 HRE720900 IBA720900 IKW720900 IUS720900 JEO720900 JOK720900 JYG720900 KIC720900 KRY720900 LBU720900 LLQ720900 LVM720900 MFI720900 MPE720900 MZA720900 NIW720900 NSS720900 OCO720900 OMK720900 OWG720900 PGC720900 PPY720900 PZU720900 QJQ720900 QTM720900 RDI720900 RNE720900 RXA720900 SGW720900 SQS720900 TAO720900 TKK720900 TUG720900 UEC720900 UNY720900 UXU720900 VHQ720900 VRM720900 WBI720900 WLE720900 WVA720900 F786436 IO786436 SK786436 ACG786436 AMC786436 AVY786436 BFU786436 BPQ786436 BZM786436 CJI786436 CTE786436 DDA786436 DMW786436 DWS786436 EGO786436 EQK786436 FAG786436 FKC786436 FTY786436 GDU786436 GNQ786436 GXM786436 HHI786436 HRE786436 IBA786436 IKW786436 IUS786436 JEO786436 JOK786436 JYG786436 KIC786436 KRY786436 LBU786436 LLQ786436 LVM786436 MFI786436 MPE786436 MZA786436 NIW786436 NSS786436 OCO786436 OMK786436 OWG786436 PGC786436 PPY786436 PZU786436 QJQ786436 QTM786436 RDI786436 RNE786436 RXA786436 SGW786436 SQS786436 TAO786436 TKK786436 TUG786436 UEC786436 UNY786436 UXU786436 VHQ786436 VRM786436 WBI786436 WLE786436 WVA786436 F851972 IO851972 SK851972 ACG851972 AMC851972 AVY851972 BFU851972 BPQ851972 BZM851972 CJI851972 CTE851972 DDA851972 DMW851972 DWS851972 EGO851972 EQK851972 FAG851972 FKC851972 FTY851972 GDU851972 GNQ851972 GXM851972 HHI851972 HRE851972 IBA851972 IKW851972 IUS851972 JEO851972 JOK851972 JYG851972 KIC851972 KRY851972 LBU851972 LLQ851972 LVM851972 MFI851972 MPE851972 MZA851972 NIW851972 NSS851972 OCO851972 OMK851972 OWG851972 PGC851972 PPY851972 PZU851972 QJQ851972 QTM851972 RDI851972 RNE851972 RXA851972 SGW851972 SQS851972 TAO851972 TKK851972 TUG851972 UEC851972 UNY851972 UXU851972 VHQ851972 VRM851972 WBI851972 WLE851972 WVA851972 F917508 IO917508 SK917508 ACG917508 AMC917508 AVY917508 BFU917508 BPQ917508 BZM917508 CJI917508 CTE917508 DDA917508 DMW917508 DWS917508 EGO917508 EQK917508 FAG917508 FKC917508 FTY917508 GDU917508 GNQ917508 GXM917508 HHI917508 HRE917508 IBA917508 IKW917508 IUS917508 JEO917508 JOK917508 JYG917508 KIC917508 KRY917508 LBU917508 LLQ917508 LVM917508 MFI917508 MPE917508 MZA917508 NIW917508 NSS917508 OCO917508 OMK917508 OWG917508 PGC917508 PPY917508 PZU917508 QJQ917508 QTM917508 RDI917508 RNE917508 RXA917508 SGW917508 SQS917508 TAO917508 TKK917508 TUG917508 UEC917508 UNY917508 UXU917508 VHQ917508 VRM917508 WBI917508 WLE917508 WVA917508 F983044 IO983044 SK983044 ACG983044 AMC983044 AVY983044 BFU983044 BPQ983044 BZM983044 CJI983044 CTE983044 DDA983044 DMW983044 DWS983044 EGO983044 EQK983044 FAG983044 FKC983044 FTY983044 GDU983044 GNQ983044 GXM983044 HHI983044 HRE983044 IBA983044 IKW983044 IUS983044 JEO983044 JOK983044 JYG983044 KIC983044 KRY983044 LBU983044 LLQ983044 LVM983044 MFI983044 MPE983044 MZA983044 NIW983044 NSS983044 OCO983044 OMK983044 OWG983044 PGC983044 PPY983044 PZU983044 QJQ983044 QTM983044 RDI983044 RNE983044 RXA983044 SGW983044 SQS983044 TAO983044 TKK983044 TUG983044 UEC983044 UNY983044 UXU983044 VHQ983044 VRM983044 WBI983044 WLE983044 WVA983044 WLL983044 IV15:IV16 SR15:SR16 ACN15:ACN16 AMJ15:AMJ16 AWF15:AWF16 BGB15:BGB16 BPX15:BPX16 BZT15:BZT16 CJP15:CJP16 CTL15:CTL16 DDH15:DDH16 DND15:DND16 DWZ15:DWZ16 EGV15:EGV16 EQR15:EQR16 FAN15:FAN16 FKJ15:FKJ16 FUF15:FUF16 GEB15:GEB16 GNX15:GNX16 GXT15:GXT16 HHP15:HHP16 HRL15:HRL16 IBH15:IBH16 ILD15:ILD16 IUZ15:IUZ16 JEV15:JEV16 JOR15:JOR16 JYN15:JYN16 KIJ15:KIJ16 KSF15:KSF16 LCB15:LCB16 LLX15:LLX16 LVT15:LVT16 MFP15:MFP16 MPL15:MPL16 MZH15:MZH16 NJD15:NJD16 NSZ15:NSZ16 OCV15:OCV16 OMR15:OMR16 OWN15:OWN16 PGJ15:PGJ16 PQF15:PQF16 QAB15:QAB16 QJX15:QJX16 QTT15:QTT16 RDP15:RDP16 RNL15:RNL16 RXH15:RXH16 SHD15:SHD16 SQZ15:SQZ16 TAV15:TAV16 TKR15:TKR16 TUN15:TUN16 UEJ15:UEJ16 UOF15:UOF16 UYB15:UYB16 VHX15:VHX16 VRT15:VRT16 WBP15:WBP16 WLL15:WLL16 WVH15:WVH16 M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M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M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M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M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M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M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M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M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M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M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M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M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M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M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xr:uid="{00000000-0002-0000-0000-000004000000}">
      <formula1>1</formula1>
      <formula2>12</formula2>
    </dataValidation>
    <dataValidation type="whole" operator="greaterThanOrEqual" allowBlank="1" showInputMessage="1" showErrorMessage="1" sqref="F65550:H65550 IO65550:IQ65550 SK65550:SM65550 ACG65550:ACI65550 AMC65550:AME65550 AVY65550:AWA65550 BFU65550:BFW65550 BPQ65550:BPS65550 BZM65550:BZO65550 CJI65550:CJK65550 CTE65550:CTG65550 DDA65550:DDC65550 DMW65550:DMY65550 DWS65550:DWU65550 EGO65550:EGQ65550 EQK65550:EQM65550 FAG65550:FAI65550 FKC65550:FKE65550 FTY65550:FUA65550 GDU65550:GDW65550 GNQ65550:GNS65550 GXM65550:GXO65550 HHI65550:HHK65550 HRE65550:HRG65550 IBA65550:IBC65550 IKW65550:IKY65550 IUS65550:IUU65550 JEO65550:JEQ65550 JOK65550:JOM65550 JYG65550:JYI65550 KIC65550:KIE65550 KRY65550:KSA65550 LBU65550:LBW65550 LLQ65550:LLS65550 LVM65550:LVO65550 MFI65550:MFK65550 MPE65550:MPG65550 MZA65550:MZC65550 NIW65550:NIY65550 NSS65550:NSU65550 OCO65550:OCQ65550 OMK65550:OMM65550 OWG65550:OWI65550 PGC65550:PGE65550 PPY65550:PQA65550 PZU65550:PZW65550 QJQ65550:QJS65550 QTM65550:QTO65550 RDI65550:RDK65550 RNE65550:RNG65550 RXA65550:RXC65550 SGW65550:SGY65550 SQS65550:SQU65550 TAO65550:TAQ65550 TKK65550:TKM65550 TUG65550:TUI65550 UEC65550:UEE65550 UNY65550:UOA65550 UXU65550:UXW65550 VHQ65550:VHS65550 VRM65550:VRO65550 WBI65550:WBK65550 WLE65550:WLG65550 WVA65550:WVC65550 F131086:H131086 IO131086:IQ131086 SK131086:SM131086 ACG131086:ACI131086 AMC131086:AME131086 AVY131086:AWA131086 BFU131086:BFW131086 BPQ131086:BPS131086 BZM131086:BZO131086 CJI131086:CJK131086 CTE131086:CTG131086 DDA131086:DDC131086 DMW131086:DMY131086 DWS131086:DWU131086 EGO131086:EGQ131086 EQK131086:EQM131086 FAG131086:FAI131086 FKC131086:FKE131086 FTY131086:FUA131086 GDU131086:GDW131086 GNQ131086:GNS131086 GXM131086:GXO131086 HHI131086:HHK131086 HRE131086:HRG131086 IBA131086:IBC131086 IKW131086:IKY131086 IUS131086:IUU131086 JEO131086:JEQ131086 JOK131086:JOM131086 JYG131086:JYI131086 KIC131086:KIE131086 KRY131086:KSA131086 LBU131086:LBW131086 LLQ131086:LLS131086 LVM131086:LVO131086 MFI131086:MFK131086 MPE131086:MPG131086 MZA131086:MZC131086 NIW131086:NIY131086 NSS131086:NSU131086 OCO131086:OCQ131086 OMK131086:OMM131086 OWG131086:OWI131086 PGC131086:PGE131086 PPY131086:PQA131086 PZU131086:PZW131086 QJQ131086:QJS131086 QTM131086:QTO131086 RDI131086:RDK131086 RNE131086:RNG131086 RXA131086:RXC131086 SGW131086:SGY131086 SQS131086:SQU131086 TAO131086:TAQ131086 TKK131086:TKM131086 TUG131086:TUI131086 UEC131086:UEE131086 UNY131086:UOA131086 UXU131086:UXW131086 VHQ131086:VHS131086 VRM131086:VRO131086 WBI131086:WBK131086 WLE131086:WLG131086 WVA131086:WVC131086 F196622:H196622 IO196622:IQ196622 SK196622:SM196622 ACG196622:ACI196622 AMC196622:AME196622 AVY196622:AWA196622 BFU196622:BFW196622 BPQ196622:BPS196622 BZM196622:BZO196622 CJI196622:CJK196622 CTE196622:CTG196622 DDA196622:DDC196622 DMW196622:DMY196622 DWS196622:DWU196622 EGO196622:EGQ196622 EQK196622:EQM196622 FAG196622:FAI196622 FKC196622:FKE196622 FTY196622:FUA196622 GDU196622:GDW196622 GNQ196622:GNS196622 GXM196622:GXO196622 HHI196622:HHK196622 HRE196622:HRG196622 IBA196622:IBC196622 IKW196622:IKY196622 IUS196622:IUU196622 JEO196622:JEQ196622 JOK196622:JOM196622 JYG196622:JYI196622 KIC196622:KIE196622 KRY196622:KSA196622 LBU196622:LBW196622 LLQ196622:LLS196622 LVM196622:LVO196622 MFI196622:MFK196622 MPE196622:MPG196622 MZA196622:MZC196622 NIW196622:NIY196622 NSS196622:NSU196622 OCO196622:OCQ196622 OMK196622:OMM196622 OWG196622:OWI196622 PGC196622:PGE196622 PPY196622:PQA196622 PZU196622:PZW196622 QJQ196622:QJS196622 QTM196622:QTO196622 RDI196622:RDK196622 RNE196622:RNG196622 RXA196622:RXC196622 SGW196622:SGY196622 SQS196622:SQU196622 TAO196622:TAQ196622 TKK196622:TKM196622 TUG196622:TUI196622 UEC196622:UEE196622 UNY196622:UOA196622 UXU196622:UXW196622 VHQ196622:VHS196622 VRM196622:VRO196622 WBI196622:WBK196622 WLE196622:WLG196622 WVA196622:WVC196622 F262158:H262158 IO262158:IQ262158 SK262158:SM262158 ACG262158:ACI262158 AMC262158:AME262158 AVY262158:AWA262158 BFU262158:BFW262158 BPQ262158:BPS262158 BZM262158:BZO262158 CJI262158:CJK262158 CTE262158:CTG262158 DDA262158:DDC262158 DMW262158:DMY262158 DWS262158:DWU262158 EGO262158:EGQ262158 EQK262158:EQM262158 FAG262158:FAI262158 FKC262158:FKE262158 FTY262158:FUA262158 GDU262158:GDW262158 GNQ262158:GNS262158 GXM262158:GXO262158 HHI262158:HHK262158 HRE262158:HRG262158 IBA262158:IBC262158 IKW262158:IKY262158 IUS262158:IUU262158 JEO262158:JEQ262158 JOK262158:JOM262158 JYG262158:JYI262158 KIC262158:KIE262158 KRY262158:KSA262158 LBU262158:LBW262158 LLQ262158:LLS262158 LVM262158:LVO262158 MFI262158:MFK262158 MPE262158:MPG262158 MZA262158:MZC262158 NIW262158:NIY262158 NSS262158:NSU262158 OCO262158:OCQ262158 OMK262158:OMM262158 OWG262158:OWI262158 PGC262158:PGE262158 PPY262158:PQA262158 PZU262158:PZW262158 QJQ262158:QJS262158 QTM262158:QTO262158 RDI262158:RDK262158 RNE262158:RNG262158 RXA262158:RXC262158 SGW262158:SGY262158 SQS262158:SQU262158 TAO262158:TAQ262158 TKK262158:TKM262158 TUG262158:TUI262158 UEC262158:UEE262158 UNY262158:UOA262158 UXU262158:UXW262158 VHQ262158:VHS262158 VRM262158:VRO262158 WBI262158:WBK262158 WLE262158:WLG262158 WVA262158:WVC262158 F327694:H327694 IO327694:IQ327694 SK327694:SM327694 ACG327694:ACI327694 AMC327694:AME327694 AVY327694:AWA327694 BFU327694:BFW327694 BPQ327694:BPS327694 BZM327694:BZO327694 CJI327694:CJK327694 CTE327694:CTG327694 DDA327694:DDC327694 DMW327694:DMY327694 DWS327694:DWU327694 EGO327694:EGQ327694 EQK327694:EQM327694 FAG327694:FAI327694 FKC327694:FKE327694 FTY327694:FUA327694 GDU327694:GDW327694 GNQ327694:GNS327694 GXM327694:GXO327694 HHI327694:HHK327694 HRE327694:HRG327694 IBA327694:IBC327694 IKW327694:IKY327694 IUS327694:IUU327694 JEO327694:JEQ327694 JOK327694:JOM327694 JYG327694:JYI327694 KIC327694:KIE327694 KRY327694:KSA327694 LBU327694:LBW327694 LLQ327694:LLS327694 LVM327694:LVO327694 MFI327694:MFK327694 MPE327694:MPG327694 MZA327694:MZC327694 NIW327694:NIY327694 NSS327694:NSU327694 OCO327694:OCQ327694 OMK327694:OMM327694 OWG327694:OWI327694 PGC327694:PGE327694 PPY327694:PQA327694 PZU327694:PZW327694 QJQ327694:QJS327694 QTM327694:QTO327694 RDI327694:RDK327694 RNE327694:RNG327694 RXA327694:RXC327694 SGW327694:SGY327694 SQS327694:SQU327694 TAO327694:TAQ327694 TKK327694:TKM327694 TUG327694:TUI327694 UEC327694:UEE327694 UNY327694:UOA327694 UXU327694:UXW327694 VHQ327694:VHS327694 VRM327694:VRO327694 WBI327694:WBK327694 WLE327694:WLG327694 WVA327694:WVC327694 F393230:H393230 IO393230:IQ393230 SK393230:SM393230 ACG393230:ACI393230 AMC393230:AME393230 AVY393230:AWA393230 BFU393230:BFW393230 BPQ393230:BPS393230 BZM393230:BZO393230 CJI393230:CJK393230 CTE393230:CTG393230 DDA393230:DDC393230 DMW393230:DMY393230 DWS393230:DWU393230 EGO393230:EGQ393230 EQK393230:EQM393230 FAG393230:FAI393230 FKC393230:FKE393230 FTY393230:FUA393230 GDU393230:GDW393230 GNQ393230:GNS393230 GXM393230:GXO393230 HHI393230:HHK393230 HRE393230:HRG393230 IBA393230:IBC393230 IKW393230:IKY393230 IUS393230:IUU393230 JEO393230:JEQ393230 JOK393230:JOM393230 JYG393230:JYI393230 KIC393230:KIE393230 KRY393230:KSA393230 LBU393230:LBW393230 LLQ393230:LLS393230 LVM393230:LVO393230 MFI393230:MFK393230 MPE393230:MPG393230 MZA393230:MZC393230 NIW393230:NIY393230 NSS393230:NSU393230 OCO393230:OCQ393230 OMK393230:OMM393230 OWG393230:OWI393230 PGC393230:PGE393230 PPY393230:PQA393230 PZU393230:PZW393230 QJQ393230:QJS393230 QTM393230:QTO393230 RDI393230:RDK393230 RNE393230:RNG393230 RXA393230:RXC393230 SGW393230:SGY393230 SQS393230:SQU393230 TAO393230:TAQ393230 TKK393230:TKM393230 TUG393230:TUI393230 UEC393230:UEE393230 UNY393230:UOA393230 UXU393230:UXW393230 VHQ393230:VHS393230 VRM393230:VRO393230 WBI393230:WBK393230 WLE393230:WLG393230 WVA393230:WVC393230 F458766:H458766 IO458766:IQ458766 SK458766:SM458766 ACG458766:ACI458766 AMC458766:AME458766 AVY458766:AWA458766 BFU458766:BFW458766 BPQ458766:BPS458766 BZM458766:BZO458766 CJI458766:CJK458766 CTE458766:CTG458766 DDA458766:DDC458766 DMW458766:DMY458766 DWS458766:DWU458766 EGO458766:EGQ458766 EQK458766:EQM458766 FAG458766:FAI458766 FKC458766:FKE458766 FTY458766:FUA458766 GDU458766:GDW458766 GNQ458766:GNS458766 GXM458766:GXO458766 HHI458766:HHK458766 HRE458766:HRG458766 IBA458766:IBC458766 IKW458766:IKY458766 IUS458766:IUU458766 JEO458766:JEQ458766 JOK458766:JOM458766 JYG458766:JYI458766 KIC458766:KIE458766 KRY458766:KSA458766 LBU458766:LBW458766 LLQ458766:LLS458766 LVM458766:LVO458766 MFI458766:MFK458766 MPE458766:MPG458766 MZA458766:MZC458766 NIW458766:NIY458766 NSS458766:NSU458766 OCO458766:OCQ458766 OMK458766:OMM458766 OWG458766:OWI458766 PGC458766:PGE458766 PPY458766:PQA458766 PZU458766:PZW458766 QJQ458766:QJS458766 QTM458766:QTO458766 RDI458766:RDK458766 RNE458766:RNG458766 RXA458766:RXC458766 SGW458766:SGY458766 SQS458766:SQU458766 TAO458766:TAQ458766 TKK458766:TKM458766 TUG458766:TUI458766 UEC458766:UEE458766 UNY458766:UOA458766 UXU458766:UXW458766 VHQ458766:VHS458766 VRM458766:VRO458766 WBI458766:WBK458766 WLE458766:WLG458766 WVA458766:WVC458766 F524302:H524302 IO524302:IQ524302 SK524302:SM524302 ACG524302:ACI524302 AMC524302:AME524302 AVY524302:AWA524302 BFU524302:BFW524302 BPQ524302:BPS524302 BZM524302:BZO524302 CJI524302:CJK524302 CTE524302:CTG524302 DDA524302:DDC524302 DMW524302:DMY524302 DWS524302:DWU524302 EGO524302:EGQ524302 EQK524302:EQM524302 FAG524302:FAI524302 FKC524302:FKE524302 FTY524302:FUA524302 GDU524302:GDW524302 GNQ524302:GNS524302 GXM524302:GXO524302 HHI524302:HHK524302 HRE524302:HRG524302 IBA524302:IBC524302 IKW524302:IKY524302 IUS524302:IUU524302 JEO524302:JEQ524302 JOK524302:JOM524302 JYG524302:JYI524302 KIC524302:KIE524302 KRY524302:KSA524302 LBU524302:LBW524302 LLQ524302:LLS524302 LVM524302:LVO524302 MFI524302:MFK524302 MPE524302:MPG524302 MZA524302:MZC524302 NIW524302:NIY524302 NSS524302:NSU524302 OCO524302:OCQ524302 OMK524302:OMM524302 OWG524302:OWI524302 PGC524302:PGE524302 PPY524302:PQA524302 PZU524302:PZW524302 QJQ524302:QJS524302 QTM524302:QTO524302 RDI524302:RDK524302 RNE524302:RNG524302 RXA524302:RXC524302 SGW524302:SGY524302 SQS524302:SQU524302 TAO524302:TAQ524302 TKK524302:TKM524302 TUG524302:TUI524302 UEC524302:UEE524302 UNY524302:UOA524302 UXU524302:UXW524302 VHQ524302:VHS524302 VRM524302:VRO524302 WBI524302:WBK524302 WLE524302:WLG524302 WVA524302:WVC524302 F589838:H589838 IO589838:IQ589838 SK589838:SM589838 ACG589838:ACI589838 AMC589838:AME589838 AVY589838:AWA589838 BFU589838:BFW589838 BPQ589838:BPS589838 BZM589838:BZO589838 CJI589838:CJK589838 CTE589838:CTG589838 DDA589838:DDC589838 DMW589838:DMY589838 DWS589838:DWU589838 EGO589838:EGQ589838 EQK589838:EQM589838 FAG589838:FAI589838 FKC589838:FKE589838 FTY589838:FUA589838 GDU589838:GDW589838 GNQ589838:GNS589838 GXM589838:GXO589838 HHI589838:HHK589838 HRE589838:HRG589838 IBA589838:IBC589838 IKW589838:IKY589838 IUS589838:IUU589838 JEO589838:JEQ589838 JOK589838:JOM589838 JYG589838:JYI589838 KIC589838:KIE589838 KRY589838:KSA589838 LBU589838:LBW589838 LLQ589838:LLS589838 LVM589838:LVO589838 MFI589838:MFK589838 MPE589838:MPG589838 MZA589838:MZC589838 NIW589838:NIY589838 NSS589838:NSU589838 OCO589838:OCQ589838 OMK589838:OMM589838 OWG589838:OWI589838 PGC589838:PGE589838 PPY589838:PQA589838 PZU589838:PZW589838 QJQ589838:QJS589838 QTM589838:QTO589838 RDI589838:RDK589838 RNE589838:RNG589838 RXA589838:RXC589838 SGW589838:SGY589838 SQS589838:SQU589838 TAO589838:TAQ589838 TKK589838:TKM589838 TUG589838:TUI589838 UEC589838:UEE589838 UNY589838:UOA589838 UXU589838:UXW589838 VHQ589838:VHS589838 VRM589838:VRO589838 WBI589838:WBK589838 WLE589838:WLG589838 WVA589838:WVC589838 F655374:H655374 IO655374:IQ655374 SK655374:SM655374 ACG655374:ACI655374 AMC655374:AME655374 AVY655374:AWA655374 BFU655374:BFW655374 BPQ655374:BPS655374 BZM655374:BZO655374 CJI655374:CJK655374 CTE655374:CTG655374 DDA655374:DDC655374 DMW655374:DMY655374 DWS655374:DWU655374 EGO655374:EGQ655374 EQK655374:EQM655374 FAG655374:FAI655374 FKC655374:FKE655374 FTY655374:FUA655374 GDU655374:GDW655374 GNQ655374:GNS655374 GXM655374:GXO655374 HHI655374:HHK655374 HRE655374:HRG655374 IBA655374:IBC655374 IKW655374:IKY655374 IUS655374:IUU655374 JEO655374:JEQ655374 JOK655374:JOM655374 JYG655374:JYI655374 KIC655374:KIE655374 KRY655374:KSA655374 LBU655374:LBW655374 LLQ655374:LLS655374 LVM655374:LVO655374 MFI655374:MFK655374 MPE655374:MPG655374 MZA655374:MZC655374 NIW655374:NIY655374 NSS655374:NSU655374 OCO655374:OCQ655374 OMK655374:OMM655374 OWG655374:OWI655374 PGC655374:PGE655374 PPY655374:PQA655374 PZU655374:PZW655374 QJQ655374:QJS655374 QTM655374:QTO655374 RDI655374:RDK655374 RNE655374:RNG655374 RXA655374:RXC655374 SGW655374:SGY655374 SQS655374:SQU655374 TAO655374:TAQ655374 TKK655374:TKM655374 TUG655374:TUI655374 UEC655374:UEE655374 UNY655374:UOA655374 UXU655374:UXW655374 VHQ655374:VHS655374 VRM655374:VRO655374 WBI655374:WBK655374 WLE655374:WLG655374 WVA655374:WVC655374 F720910:H720910 IO720910:IQ720910 SK720910:SM720910 ACG720910:ACI720910 AMC720910:AME720910 AVY720910:AWA720910 BFU720910:BFW720910 BPQ720910:BPS720910 BZM720910:BZO720910 CJI720910:CJK720910 CTE720910:CTG720910 DDA720910:DDC720910 DMW720910:DMY720910 DWS720910:DWU720910 EGO720910:EGQ720910 EQK720910:EQM720910 FAG720910:FAI720910 FKC720910:FKE720910 FTY720910:FUA720910 GDU720910:GDW720910 GNQ720910:GNS720910 GXM720910:GXO720910 HHI720910:HHK720910 HRE720910:HRG720910 IBA720910:IBC720910 IKW720910:IKY720910 IUS720910:IUU720910 JEO720910:JEQ720910 JOK720910:JOM720910 JYG720910:JYI720910 KIC720910:KIE720910 KRY720910:KSA720910 LBU720910:LBW720910 LLQ720910:LLS720910 LVM720910:LVO720910 MFI720910:MFK720910 MPE720910:MPG720910 MZA720910:MZC720910 NIW720910:NIY720910 NSS720910:NSU720910 OCO720910:OCQ720910 OMK720910:OMM720910 OWG720910:OWI720910 PGC720910:PGE720910 PPY720910:PQA720910 PZU720910:PZW720910 QJQ720910:QJS720910 QTM720910:QTO720910 RDI720910:RDK720910 RNE720910:RNG720910 RXA720910:RXC720910 SGW720910:SGY720910 SQS720910:SQU720910 TAO720910:TAQ720910 TKK720910:TKM720910 TUG720910:TUI720910 UEC720910:UEE720910 UNY720910:UOA720910 UXU720910:UXW720910 VHQ720910:VHS720910 VRM720910:VRO720910 WBI720910:WBK720910 WLE720910:WLG720910 WVA720910:WVC720910 F786446:H786446 IO786446:IQ786446 SK786446:SM786446 ACG786446:ACI786446 AMC786446:AME786446 AVY786446:AWA786446 BFU786446:BFW786446 BPQ786446:BPS786446 BZM786446:BZO786446 CJI786446:CJK786446 CTE786446:CTG786446 DDA786446:DDC786446 DMW786446:DMY786446 DWS786446:DWU786446 EGO786446:EGQ786446 EQK786446:EQM786446 FAG786446:FAI786446 FKC786446:FKE786446 FTY786446:FUA786446 GDU786446:GDW786446 GNQ786446:GNS786446 GXM786446:GXO786446 HHI786446:HHK786446 HRE786446:HRG786446 IBA786446:IBC786446 IKW786446:IKY786446 IUS786446:IUU786446 JEO786446:JEQ786446 JOK786446:JOM786446 JYG786446:JYI786446 KIC786446:KIE786446 KRY786446:KSA786446 LBU786446:LBW786446 LLQ786446:LLS786446 LVM786446:LVO786446 MFI786446:MFK786446 MPE786446:MPG786446 MZA786446:MZC786446 NIW786446:NIY786446 NSS786446:NSU786446 OCO786446:OCQ786446 OMK786446:OMM786446 OWG786446:OWI786446 PGC786446:PGE786446 PPY786446:PQA786446 PZU786446:PZW786446 QJQ786446:QJS786446 QTM786446:QTO786446 RDI786446:RDK786446 RNE786446:RNG786446 RXA786446:RXC786446 SGW786446:SGY786446 SQS786446:SQU786446 TAO786446:TAQ786446 TKK786446:TKM786446 TUG786446:TUI786446 UEC786446:UEE786446 UNY786446:UOA786446 UXU786446:UXW786446 VHQ786446:VHS786446 VRM786446:VRO786446 WBI786446:WBK786446 WLE786446:WLG786446 WVA786446:WVC786446 F851982:H851982 IO851982:IQ851982 SK851982:SM851982 ACG851982:ACI851982 AMC851982:AME851982 AVY851982:AWA851982 BFU851982:BFW851982 BPQ851982:BPS851982 BZM851982:BZO851982 CJI851982:CJK851982 CTE851982:CTG851982 DDA851982:DDC851982 DMW851982:DMY851982 DWS851982:DWU851982 EGO851982:EGQ851982 EQK851982:EQM851982 FAG851982:FAI851982 FKC851982:FKE851982 FTY851982:FUA851982 GDU851982:GDW851982 GNQ851982:GNS851982 GXM851982:GXO851982 HHI851982:HHK851982 HRE851982:HRG851982 IBA851982:IBC851982 IKW851982:IKY851982 IUS851982:IUU851982 JEO851982:JEQ851982 JOK851982:JOM851982 JYG851982:JYI851982 KIC851982:KIE851982 KRY851982:KSA851982 LBU851982:LBW851982 LLQ851982:LLS851982 LVM851982:LVO851982 MFI851982:MFK851982 MPE851982:MPG851982 MZA851982:MZC851982 NIW851982:NIY851982 NSS851982:NSU851982 OCO851982:OCQ851982 OMK851982:OMM851982 OWG851982:OWI851982 PGC851982:PGE851982 PPY851982:PQA851982 PZU851982:PZW851982 QJQ851982:QJS851982 QTM851982:QTO851982 RDI851982:RDK851982 RNE851982:RNG851982 RXA851982:RXC851982 SGW851982:SGY851982 SQS851982:SQU851982 TAO851982:TAQ851982 TKK851982:TKM851982 TUG851982:TUI851982 UEC851982:UEE851982 UNY851982:UOA851982 UXU851982:UXW851982 VHQ851982:VHS851982 VRM851982:VRO851982 WBI851982:WBK851982 WLE851982:WLG851982 WVA851982:WVC851982 F917518:H917518 IO917518:IQ917518 SK917518:SM917518 ACG917518:ACI917518 AMC917518:AME917518 AVY917518:AWA917518 BFU917518:BFW917518 BPQ917518:BPS917518 BZM917518:BZO917518 CJI917518:CJK917518 CTE917518:CTG917518 DDA917518:DDC917518 DMW917518:DMY917518 DWS917518:DWU917518 EGO917518:EGQ917518 EQK917518:EQM917518 FAG917518:FAI917518 FKC917518:FKE917518 FTY917518:FUA917518 GDU917518:GDW917518 GNQ917518:GNS917518 GXM917518:GXO917518 HHI917518:HHK917518 HRE917518:HRG917518 IBA917518:IBC917518 IKW917518:IKY917518 IUS917518:IUU917518 JEO917518:JEQ917518 JOK917518:JOM917518 JYG917518:JYI917518 KIC917518:KIE917518 KRY917518:KSA917518 LBU917518:LBW917518 LLQ917518:LLS917518 LVM917518:LVO917518 MFI917518:MFK917518 MPE917518:MPG917518 MZA917518:MZC917518 NIW917518:NIY917518 NSS917518:NSU917518 OCO917518:OCQ917518 OMK917518:OMM917518 OWG917518:OWI917518 PGC917518:PGE917518 PPY917518:PQA917518 PZU917518:PZW917518 QJQ917518:QJS917518 QTM917518:QTO917518 RDI917518:RDK917518 RNE917518:RNG917518 RXA917518:RXC917518 SGW917518:SGY917518 SQS917518:SQU917518 TAO917518:TAQ917518 TKK917518:TKM917518 TUG917518:TUI917518 UEC917518:UEE917518 UNY917518:UOA917518 UXU917518:UXW917518 VHQ917518:VHS917518 VRM917518:VRO917518 WBI917518:WBK917518 WLE917518:WLG917518 WVA917518:WVC917518 F983054:H983054 IO983054:IQ983054 SK983054:SM983054 ACG983054:ACI983054 AMC983054:AME983054 AVY983054:AWA983054 BFU983054:BFW983054 BPQ983054:BPS983054 BZM983054:BZO983054 CJI983054:CJK983054 CTE983054:CTG983054 DDA983054:DDC983054 DMW983054:DMY983054 DWS983054:DWU983054 EGO983054:EGQ983054 EQK983054:EQM983054 FAG983054:FAI983054 FKC983054:FKE983054 FTY983054:FUA983054 GDU983054:GDW983054 GNQ983054:GNS983054 GXM983054:GXO983054 HHI983054:HHK983054 HRE983054:HRG983054 IBA983054:IBC983054 IKW983054:IKY983054 IUS983054:IUU983054 JEO983054:JEQ983054 JOK983054:JOM983054 JYG983054:JYI983054 KIC983054:KIE983054 KRY983054:KSA983054 LBU983054:LBW983054 LLQ983054:LLS983054 LVM983054:LVO983054 MFI983054:MFK983054 MPE983054:MPG983054 MZA983054:MZC983054 NIW983054:NIY983054 NSS983054:NSU983054 OCO983054:OCQ983054 OMK983054:OMM983054 OWG983054:OWI983054 PGC983054:PGE983054 PPY983054:PQA983054 PZU983054:PZW983054 QJQ983054:QJS983054 QTM983054:QTO983054 RDI983054:RDK983054 RNE983054:RNG983054 RXA983054:RXC983054 SGW983054:SGY983054 SQS983054:SQU983054 TAO983054:TAQ983054 TKK983054:TKM983054 TUG983054:TUI983054 UEC983054:UEE983054 UNY983054:UOA983054 UXU983054:UXW983054 VHQ983054:VHS983054 VRM983054:VRO983054 WBI983054:WBK983054 WLE983054:WLG983054 WVA983054:WVC983054 L65550:O65550 IU65550:IX65550 SQ65550:ST65550 ACM65550:ACP65550 AMI65550:AML65550 AWE65550:AWH65550 BGA65550:BGD65550 BPW65550:BPZ65550 BZS65550:BZV65550 CJO65550:CJR65550 CTK65550:CTN65550 DDG65550:DDJ65550 DNC65550:DNF65550 DWY65550:DXB65550 EGU65550:EGX65550 EQQ65550:EQT65550 FAM65550:FAP65550 FKI65550:FKL65550 FUE65550:FUH65550 GEA65550:GED65550 GNW65550:GNZ65550 GXS65550:GXV65550 HHO65550:HHR65550 HRK65550:HRN65550 IBG65550:IBJ65550 ILC65550:ILF65550 IUY65550:IVB65550 JEU65550:JEX65550 JOQ65550:JOT65550 JYM65550:JYP65550 KII65550:KIL65550 KSE65550:KSH65550 LCA65550:LCD65550 LLW65550:LLZ65550 LVS65550:LVV65550 MFO65550:MFR65550 MPK65550:MPN65550 MZG65550:MZJ65550 NJC65550:NJF65550 NSY65550:NTB65550 OCU65550:OCX65550 OMQ65550:OMT65550 OWM65550:OWP65550 PGI65550:PGL65550 PQE65550:PQH65550 QAA65550:QAD65550 QJW65550:QJZ65550 QTS65550:QTV65550 RDO65550:RDR65550 RNK65550:RNN65550 RXG65550:RXJ65550 SHC65550:SHF65550 SQY65550:SRB65550 TAU65550:TAX65550 TKQ65550:TKT65550 TUM65550:TUP65550 UEI65550:UEL65550 UOE65550:UOH65550 UYA65550:UYD65550 VHW65550:VHZ65550 VRS65550:VRV65550 WBO65550:WBR65550 WLK65550:WLN65550 WVG65550:WVJ65550 L131086:O131086 IU131086:IX131086 SQ131086:ST131086 ACM131086:ACP131086 AMI131086:AML131086 AWE131086:AWH131086 BGA131086:BGD131086 BPW131086:BPZ131086 BZS131086:BZV131086 CJO131086:CJR131086 CTK131086:CTN131086 DDG131086:DDJ131086 DNC131086:DNF131086 DWY131086:DXB131086 EGU131086:EGX131086 EQQ131086:EQT131086 FAM131086:FAP131086 FKI131086:FKL131086 FUE131086:FUH131086 GEA131086:GED131086 GNW131086:GNZ131086 GXS131086:GXV131086 HHO131086:HHR131086 HRK131086:HRN131086 IBG131086:IBJ131086 ILC131086:ILF131086 IUY131086:IVB131086 JEU131086:JEX131086 JOQ131086:JOT131086 JYM131086:JYP131086 KII131086:KIL131086 KSE131086:KSH131086 LCA131086:LCD131086 LLW131086:LLZ131086 LVS131086:LVV131086 MFO131086:MFR131086 MPK131086:MPN131086 MZG131086:MZJ131086 NJC131086:NJF131086 NSY131086:NTB131086 OCU131086:OCX131086 OMQ131086:OMT131086 OWM131086:OWP131086 PGI131086:PGL131086 PQE131086:PQH131086 QAA131086:QAD131086 QJW131086:QJZ131086 QTS131086:QTV131086 RDO131086:RDR131086 RNK131086:RNN131086 RXG131086:RXJ131086 SHC131086:SHF131086 SQY131086:SRB131086 TAU131086:TAX131086 TKQ131086:TKT131086 TUM131086:TUP131086 UEI131086:UEL131086 UOE131086:UOH131086 UYA131086:UYD131086 VHW131086:VHZ131086 VRS131086:VRV131086 WBO131086:WBR131086 WLK131086:WLN131086 WVG131086:WVJ131086 L196622:O196622 IU196622:IX196622 SQ196622:ST196622 ACM196622:ACP196622 AMI196622:AML196622 AWE196622:AWH196622 BGA196622:BGD196622 BPW196622:BPZ196622 BZS196622:BZV196622 CJO196622:CJR196622 CTK196622:CTN196622 DDG196622:DDJ196622 DNC196622:DNF196622 DWY196622:DXB196622 EGU196622:EGX196622 EQQ196622:EQT196622 FAM196622:FAP196622 FKI196622:FKL196622 FUE196622:FUH196622 GEA196622:GED196622 GNW196622:GNZ196622 GXS196622:GXV196622 HHO196622:HHR196622 HRK196622:HRN196622 IBG196622:IBJ196622 ILC196622:ILF196622 IUY196622:IVB196622 JEU196622:JEX196622 JOQ196622:JOT196622 JYM196622:JYP196622 KII196622:KIL196622 KSE196622:KSH196622 LCA196622:LCD196622 LLW196622:LLZ196622 LVS196622:LVV196622 MFO196622:MFR196622 MPK196622:MPN196622 MZG196622:MZJ196622 NJC196622:NJF196622 NSY196622:NTB196622 OCU196622:OCX196622 OMQ196622:OMT196622 OWM196622:OWP196622 PGI196622:PGL196622 PQE196622:PQH196622 QAA196622:QAD196622 QJW196622:QJZ196622 QTS196622:QTV196622 RDO196622:RDR196622 RNK196622:RNN196622 RXG196622:RXJ196622 SHC196622:SHF196622 SQY196622:SRB196622 TAU196622:TAX196622 TKQ196622:TKT196622 TUM196622:TUP196622 UEI196622:UEL196622 UOE196622:UOH196622 UYA196622:UYD196622 VHW196622:VHZ196622 VRS196622:VRV196622 WBO196622:WBR196622 WLK196622:WLN196622 WVG196622:WVJ196622 L262158:O262158 IU262158:IX262158 SQ262158:ST262158 ACM262158:ACP262158 AMI262158:AML262158 AWE262158:AWH262158 BGA262158:BGD262158 BPW262158:BPZ262158 BZS262158:BZV262158 CJO262158:CJR262158 CTK262158:CTN262158 DDG262158:DDJ262158 DNC262158:DNF262158 DWY262158:DXB262158 EGU262158:EGX262158 EQQ262158:EQT262158 FAM262158:FAP262158 FKI262158:FKL262158 FUE262158:FUH262158 GEA262158:GED262158 GNW262158:GNZ262158 GXS262158:GXV262158 HHO262158:HHR262158 HRK262158:HRN262158 IBG262158:IBJ262158 ILC262158:ILF262158 IUY262158:IVB262158 JEU262158:JEX262158 JOQ262158:JOT262158 JYM262158:JYP262158 KII262158:KIL262158 KSE262158:KSH262158 LCA262158:LCD262158 LLW262158:LLZ262158 LVS262158:LVV262158 MFO262158:MFR262158 MPK262158:MPN262158 MZG262158:MZJ262158 NJC262158:NJF262158 NSY262158:NTB262158 OCU262158:OCX262158 OMQ262158:OMT262158 OWM262158:OWP262158 PGI262158:PGL262158 PQE262158:PQH262158 QAA262158:QAD262158 QJW262158:QJZ262158 QTS262158:QTV262158 RDO262158:RDR262158 RNK262158:RNN262158 RXG262158:RXJ262158 SHC262158:SHF262158 SQY262158:SRB262158 TAU262158:TAX262158 TKQ262158:TKT262158 TUM262158:TUP262158 UEI262158:UEL262158 UOE262158:UOH262158 UYA262158:UYD262158 VHW262158:VHZ262158 VRS262158:VRV262158 WBO262158:WBR262158 WLK262158:WLN262158 WVG262158:WVJ262158 L327694:O327694 IU327694:IX327694 SQ327694:ST327694 ACM327694:ACP327694 AMI327694:AML327694 AWE327694:AWH327694 BGA327694:BGD327694 BPW327694:BPZ327694 BZS327694:BZV327694 CJO327694:CJR327694 CTK327694:CTN327694 DDG327694:DDJ327694 DNC327694:DNF327694 DWY327694:DXB327694 EGU327694:EGX327694 EQQ327694:EQT327694 FAM327694:FAP327694 FKI327694:FKL327694 FUE327694:FUH327694 GEA327694:GED327694 GNW327694:GNZ327694 GXS327694:GXV327694 HHO327694:HHR327694 HRK327694:HRN327694 IBG327694:IBJ327694 ILC327694:ILF327694 IUY327694:IVB327694 JEU327694:JEX327694 JOQ327694:JOT327694 JYM327694:JYP327694 KII327694:KIL327694 KSE327694:KSH327694 LCA327694:LCD327694 LLW327694:LLZ327694 LVS327694:LVV327694 MFO327694:MFR327694 MPK327694:MPN327694 MZG327694:MZJ327694 NJC327694:NJF327694 NSY327694:NTB327694 OCU327694:OCX327694 OMQ327694:OMT327694 OWM327694:OWP327694 PGI327694:PGL327694 PQE327694:PQH327694 QAA327694:QAD327694 QJW327694:QJZ327694 QTS327694:QTV327694 RDO327694:RDR327694 RNK327694:RNN327694 RXG327694:RXJ327694 SHC327694:SHF327694 SQY327694:SRB327694 TAU327694:TAX327694 TKQ327694:TKT327694 TUM327694:TUP327694 UEI327694:UEL327694 UOE327694:UOH327694 UYA327694:UYD327694 VHW327694:VHZ327694 VRS327694:VRV327694 WBO327694:WBR327694 WLK327694:WLN327694 WVG327694:WVJ327694 L393230:O393230 IU393230:IX393230 SQ393230:ST393230 ACM393230:ACP393230 AMI393230:AML393230 AWE393230:AWH393230 BGA393230:BGD393230 BPW393230:BPZ393230 BZS393230:BZV393230 CJO393230:CJR393230 CTK393230:CTN393230 DDG393230:DDJ393230 DNC393230:DNF393230 DWY393230:DXB393230 EGU393230:EGX393230 EQQ393230:EQT393230 FAM393230:FAP393230 FKI393230:FKL393230 FUE393230:FUH393230 GEA393230:GED393230 GNW393230:GNZ393230 GXS393230:GXV393230 HHO393230:HHR393230 HRK393230:HRN393230 IBG393230:IBJ393230 ILC393230:ILF393230 IUY393230:IVB393230 JEU393230:JEX393230 JOQ393230:JOT393230 JYM393230:JYP393230 KII393230:KIL393230 KSE393230:KSH393230 LCA393230:LCD393230 LLW393230:LLZ393230 LVS393230:LVV393230 MFO393230:MFR393230 MPK393230:MPN393230 MZG393230:MZJ393230 NJC393230:NJF393230 NSY393230:NTB393230 OCU393230:OCX393230 OMQ393230:OMT393230 OWM393230:OWP393230 PGI393230:PGL393230 PQE393230:PQH393230 QAA393230:QAD393230 QJW393230:QJZ393230 QTS393230:QTV393230 RDO393230:RDR393230 RNK393230:RNN393230 RXG393230:RXJ393230 SHC393230:SHF393230 SQY393230:SRB393230 TAU393230:TAX393230 TKQ393230:TKT393230 TUM393230:TUP393230 UEI393230:UEL393230 UOE393230:UOH393230 UYA393230:UYD393230 VHW393230:VHZ393230 VRS393230:VRV393230 WBO393230:WBR393230 WLK393230:WLN393230 WVG393230:WVJ393230 L458766:O458766 IU458766:IX458766 SQ458766:ST458766 ACM458766:ACP458766 AMI458766:AML458766 AWE458766:AWH458766 BGA458766:BGD458766 BPW458766:BPZ458766 BZS458766:BZV458766 CJO458766:CJR458766 CTK458766:CTN458766 DDG458766:DDJ458766 DNC458766:DNF458766 DWY458766:DXB458766 EGU458766:EGX458766 EQQ458766:EQT458766 FAM458766:FAP458766 FKI458766:FKL458766 FUE458766:FUH458766 GEA458766:GED458766 GNW458766:GNZ458766 GXS458766:GXV458766 HHO458766:HHR458766 HRK458766:HRN458766 IBG458766:IBJ458766 ILC458766:ILF458766 IUY458766:IVB458766 JEU458766:JEX458766 JOQ458766:JOT458766 JYM458766:JYP458766 KII458766:KIL458766 KSE458766:KSH458766 LCA458766:LCD458766 LLW458766:LLZ458766 LVS458766:LVV458766 MFO458766:MFR458766 MPK458766:MPN458766 MZG458766:MZJ458766 NJC458766:NJF458766 NSY458766:NTB458766 OCU458766:OCX458766 OMQ458766:OMT458766 OWM458766:OWP458766 PGI458766:PGL458766 PQE458766:PQH458766 QAA458766:QAD458766 QJW458766:QJZ458766 QTS458766:QTV458766 RDO458766:RDR458766 RNK458766:RNN458766 RXG458766:RXJ458766 SHC458766:SHF458766 SQY458766:SRB458766 TAU458766:TAX458766 TKQ458766:TKT458766 TUM458766:TUP458766 UEI458766:UEL458766 UOE458766:UOH458766 UYA458766:UYD458766 VHW458766:VHZ458766 VRS458766:VRV458766 WBO458766:WBR458766 WLK458766:WLN458766 WVG458766:WVJ458766 L524302:O524302 IU524302:IX524302 SQ524302:ST524302 ACM524302:ACP524302 AMI524302:AML524302 AWE524302:AWH524302 BGA524302:BGD524302 BPW524302:BPZ524302 BZS524302:BZV524302 CJO524302:CJR524302 CTK524302:CTN524302 DDG524302:DDJ524302 DNC524302:DNF524302 DWY524302:DXB524302 EGU524302:EGX524302 EQQ524302:EQT524302 FAM524302:FAP524302 FKI524302:FKL524302 FUE524302:FUH524302 GEA524302:GED524302 GNW524302:GNZ524302 GXS524302:GXV524302 HHO524302:HHR524302 HRK524302:HRN524302 IBG524302:IBJ524302 ILC524302:ILF524302 IUY524302:IVB524302 JEU524302:JEX524302 JOQ524302:JOT524302 JYM524302:JYP524302 KII524302:KIL524302 KSE524302:KSH524302 LCA524302:LCD524302 LLW524302:LLZ524302 LVS524302:LVV524302 MFO524302:MFR524302 MPK524302:MPN524302 MZG524302:MZJ524302 NJC524302:NJF524302 NSY524302:NTB524302 OCU524302:OCX524302 OMQ524302:OMT524302 OWM524302:OWP524302 PGI524302:PGL524302 PQE524302:PQH524302 QAA524302:QAD524302 QJW524302:QJZ524302 QTS524302:QTV524302 RDO524302:RDR524302 RNK524302:RNN524302 RXG524302:RXJ524302 SHC524302:SHF524302 SQY524302:SRB524302 TAU524302:TAX524302 TKQ524302:TKT524302 TUM524302:TUP524302 UEI524302:UEL524302 UOE524302:UOH524302 UYA524302:UYD524302 VHW524302:VHZ524302 VRS524302:VRV524302 WBO524302:WBR524302 WLK524302:WLN524302 WVG524302:WVJ524302 L589838:O589838 IU589838:IX589838 SQ589838:ST589838 ACM589838:ACP589838 AMI589838:AML589838 AWE589838:AWH589838 BGA589838:BGD589838 BPW589838:BPZ589838 BZS589838:BZV589838 CJO589838:CJR589838 CTK589838:CTN589838 DDG589838:DDJ589838 DNC589838:DNF589838 DWY589838:DXB589838 EGU589838:EGX589838 EQQ589838:EQT589838 FAM589838:FAP589838 FKI589838:FKL589838 FUE589838:FUH589838 GEA589838:GED589838 GNW589838:GNZ589838 GXS589838:GXV589838 HHO589838:HHR589838 HRK589838:HRN589838 IBG589838:IBJ589838 ILC589838:ILF589838 IUY589838:IVB589838 JEU589838:JEX589838 JOQ589838:JOT589838 JYM589838:JYP589838 KII589838:KIL589838 KSE589838:KSH589838 LCA589838:LCD589838 LLW589838:LLZ589838 LVS589838:LVV589838 MFO589838:MFR589838 MPK589838:MPN589838 MZG589838:MZJ589838 NJC589838:NJF589838 NSY589838:NTB589838 OCU589838:OCX589838 OMQ589838:OMT589838 OWM589838:OWP589838 PGI589838:PGL589838 PQE589838:PQH589838 QAA589838:QAD589838 QJW589838:QJZ589838 QTS589838:QTV589838 RDO589838:RDR589838 RNK589838:RNN589838 RXG589838:RXJ589838 SHC589838:SHF589838 SQY589838:SRB589838 TAU589838:TAX589838 TKQ589838:TKT589838 TUM589838:TUP589838 UEI589838:UEL589838 UOE589838:UOH589838 UYA589838:UYD589838 VHW589838:VHZ589838 VRS589838:VRV589838 WBO589838:WBR589838 WLK589838:WLN589838 WVG589838:WVJ589838 L655374:O655374 IU655374:IX655374 SQ655374:ST655374 ACM655374:ACP655374 AMI655374:AML655374 AWE655374:AWH655374 BGA655374:BGD655374 BPW655374:BPZ655374 BZS655374:BZV655374 CJO655374:CJR655374 CTK655374:CTN655374 DDG655374:DDJ655374 DNC655374:DNF655374 DWY655374:DXB655374 EGU655374:EGX655374 EQQ655374:EQT655374 FAM655374:FAP655374 FKI655374:FKL655374 FUE655374:FUH655374 GEA655374:GED655374 GNW655374:GNZ655374 GXS655374:GXV655374 HHO655374:HHR655374 HRK655374:HRN655374 IBG655374:IBJ655374 ILC655374:ILF655374 IUY655374:IVB655374 JEU655374:JEX655374 JOQ655374:JOT655374 JYM655374:JYP655374 KII655374:KIL655374 KSE655374:KSH655374 LCA655374:LCD655374 LLW655374:LLZ655374 LVS655374:LVV655374 MFO655374:MFR655374 MPK655374:MPN655374 MZG655374:MZJ655374 NJC655374:NJF655374 NSY655374:NTB655374 OCU655374:OCX655374 OMQ655374:OMT655374 OWM655374:OWP655374 PGI655374:PGL655374 PQE655374:PQH655374 QAA655374:QAD655374 QJW655374:QJZ655374 QTS655374:QTV655374 RDO655374:RDR655374 RNK655374:RNN655374 RXG655374:RXJ655374 SHC655374:SHF655374 SQY655374:SRB655374 TAU655374:TAX655374 TKQ655374:TKT655374 TUM655374:TUP655374 UEI655374:UEL655374 UOE655374:UOH655374 UYA655374:UYD655374 VHW655374:VHZ655374 VRS655374:VRV655374 WBO655374:WBR655374 WLK655374:WLN655374 WVG655374:WVJ655374 L720910:O720910 IU720910:IX720910 SQ720910:ST720910 ACM720910:ACP720910 AMI720910:AML720910 AWE720910:AWH720910 BGA720910:BGD720910 BPW720910:BPZ720910 BZS720910:BZV720910 CJO720910:CJR720910 CTK720910:CTN720910 DDG720910:DDJ720910 DNC720910:DNF720910 DWY720910:DXB720910 EGU720910:EGX720910 EQQ720910:EQT720910 FAM720910:FAP720910 FKI720910:FKL720910 FUE720910:FUH720910 GEA720910:GED720910 GNW720910:GNZ720910 GXS720910:GXV720910 HHO720910:HHR720910 HRK720910:HRN720910 IBG720910:IBJ720910 ILC720910:ILF720910 IUY720910:IVB720910 JEU720910:JEX720910 JOQ720910:JOT720910 JYM720910:JYP720910 KII720910:KIL720910 KSE720910:KSH720910 LCA720910:LCD720910 LLW720910:LLZ720910 LVS720910:LVV720910 MFO720910:MFR720910 MPK720910:MPN720910 MZG720910:MZJ720910 NJC720910:NJF720910 NSY720910:NTB720910 OCU720910:OCX720910 OMQ720910:OMT720910 OWM720910:OWP720910 PGI720910:PGL720910 PQE720910:PQH720910 QAA720910:QAD720910 QJW720910:QJZ720910 QTS720910:QTV720910 RDO720910:RDR720910 RNK720910:RNN720910 RXG720910:RXJ720910 SHC720910:SHF720910 SQY720910:SRB720910 TAU720910:TAX720910 TKQ720910:TKT720910 TUM720910:TUP720910 UEI720910:UEL720910 UOE720910:UOH720910 UYA720910:UYD720910 VHW720910:VHZ720910 VRS720910:VRV720910 WBO720910:WBR720910 WLK720910:WLN720910 WVG720910:WVJ720910 L786446:O786446 IU786446:IX786446 SQ786446:ST786446 ACM786446:ACP786446 AMI786446:AML786446 AWE786446:AWH786446 BGA786446:BGD786446 BPW786446:BPZ786446 BZS786446:BZV786446 CJO786446:CJR786446 CTK786446:CTN786446 DDG786446:DDJ786446 DNC786446:DNF786446 DWY786446:DXB786446 EGU786446:EGX786446 EQQ786446:EQT786446 FAM786446:FAP786446 FKI786446:FKL786446 FUE786446:FUH786446 GEA786446:GED786446 GNW786446:GNZ786446 GXS786446:GXV786446 HHO786446:HHR786446 HRK786446:HRN786446 IBG786446:IBJ786446 ILC786446:ILF786446 IUY786446:IVB786446 JEU786446:JEX786446 JOQ786446:JOT786446 JYM786446:JYP786446 KII786446:KIL786446 KSE786446:KSH786446 LCA786446:LCD786446 LLW786446:LLZ786446 LVS786446:LVV786446 MFO786446:MFR786446 MPK786446:MPN786446 MZG786446:MZJ786446 NJC786446:NJF786446 NSY786446:NTB786446 OCU786446:OCX786446 OMQ786446:OMT786446 OWM786446:OWP786446 PGI786446:PGL786446 PQE786446:PQH786446 QAA786446:QAD786446 QJW786446:QJZ786446 QTS786446:QTV786446 RDO786446:RDR786446 RNK786446:RNN786446 RXG786446:RXJ786446 SHC786446:SHF786446 SQY786446:SRB786446 TAU786446:TAX786446 TKQ786446:TKT786446 TUM786446:TUP786446 UEI786446:UEL786446 UOE786446:UOH786446 UYA786446:UYD786446 VHW786446:VHZ786446 VRS786446:VRV786446 WBO786446:WBR786446 WLK786446:WLN786446 WVG786446:WVJ786446 L851982:O851982 IU851982:IX851982 SQ851982:ST851982 ACM851982:ACP851982 AMI851982:AML851982 AWE851982:AWH851982 BGA851982:BGD851982 BPW851982:BPZ851982 BZS851982:BZV851982 CJO851982:CJR851982 CTK851982:CTN851982 DDG851982:DDJ851982 DNC851982:DNF851982 DWY851982:DXB851982 EGU851982:EGX851982 EQQ851982:EQT851982 FAM851982:FAP851982 FKI851982:FKL851982 FUE851982:FUH851982 GEA851982:GED851982 GNW851982:GNZ851982 GXS851982:GXV851982 HHO851982:HHR851982 HRK851982:HRN851982 IBG851982:IBJ851982 ILC851982:ILF851982 IUY851982:IVB851982 JEU851982:JEX851982 JOQ851982:JOT851982 JYM851982:JYP851982 KII851982:KIL851982 KSE851982:KSH851982 LCA851982:LCD851982 LLW851982:LLZ851982 LVS851982:LVV851982 MFO851982:MFR851982 MPK851982:MPN851982 MZG851982:MZJ851982 NJC851982:NJF851982 NSY851982:NTB851982 OCU851982:OCX851982 OMQ851982:OMT851982 OWM851982:OWP851982 PGI851982:PGL851982 PQE851982:PQH851982 QAA851982:QAD851982 QJW851982:QJZ851982 QTS851982:QTV851982 RDO851982:RDR851982 RNK851982:RNN851982 RXG851982:RXJ851982 SHC851982:SHF851982 SQY851982:SRB851982 TAU851982:TAX851982 TKQ851982:TKT851982 TUM851982:TUP851982 UEI851982:UEL851982 UOE851982:UOH851982 UYA851982:UYD851982 VHW851982:VHZ851982 VRS851982:VRV851982 WBO851982:WBR851982 WLK851982:WLN851982 WVG851982:WVJ851982 L917518:O917518 IU917518:IX917518 SQ917518:ST917518 ACM917518:ACP917518 AMI917518:AML917518 AWE917518:AWH917518 BGA917518:BGD917518 BPW917518:BPZ917518 BZS917518:BZV917518 CJO917518:CJR917518 CTK917518:CTN917518 DDG917518:DDJ917518 DNC917518:DNF917518 DWY917518:DXB917518 EGU917518:EGX917518 EQQ917518:EQT917518 FAM917518:FAP917518 FKI917518:FKL917518 FUE917518:FUH917518 GEA917518:GED917518 GNW917518:GNZ917518 GXS917518:GXV917518 HHO917518:HHR917518 HRK917518:HRN917518 IBG917518:IBJ917518 ILC917518:ILF917518 IUY917518:IVB917518 JEU917518:JEX917518 JOQ917518:JOT917518 JYM917518:JYP917518 KII917518:KIL917518 KSE917518:KSH917518 LCA917518:LCD917518 LLW917518:LLZ917518 LVS917518:LVV917518 MFO917518:MFR917518 MPK917518:MPN917518 MZG917518:MZJ917518 NJC917518:NJF917518 NSY917518:NTB917518 OCU917518:OCX917518 OMQ917518:OMT917518 OWM917518:OWP917518 PGI917518:PGL917518 PQE917518:PQH917518 QAA917518:QAD917518 QJW917518:QJZ917518 QTS917518:QTV917518 RDO917518:RDR917518 RNK917518:RNN917518 RXG917518:RXJ917518 SHC917518:SHF917518 SQY917518:SRB917518 TAU917518:TAX917518 TKQ917518:TKT917518 TUM917518:TUP917518 UEI917518:UEL917518 UOE917518:UOH917518 UYA917518:UYD917518 VHW917518:VHZ917518 VRS917518:VRV917518 WBO917518:WBR917518 WLK917518:WLN917518 WVG917518:WVJ917518 L983054:O983054 IU983054:IX983054 SQ983054:ST983054 ACM983054:ACP983054 AMI983054:AML983054 AWE983054:AWH983054 BGA983054:BGD983054 BPW983054:BPZ983054 BZS983054:BZV983054 CJO983054:CJR983054 CTK983054:CTN983054 DDG983054:DDJ983054 DNC983054:DNF983054 DWY983054:DXB983054 EGU983054:EGX983054 EQQ983054:EQT983054 FAM983054:FAP983054 FKI983054:FKL983054 FUE983054:FUH983054 GEA983054:GED983054 GNW983054:GNZ983054 GXS983054:GXV983054 HHO983054:HHR983054 HRK983054:HRN983054 IBG983054:IBJ983054 ILC983054:ILF983054 IUY983054:IVB983054 JEU983054:JEX983054 JOQ983054:JOT983054 JYM983054:JYP983054 KII983054:KIL983054 KSE983054:KSH983054 LCA983054:LCD983054 LLW983054:LLZ983054 LVS983054:LVV983054 MFO983054:MFR983054 MPK983054:MPN983054 MZG983054:MZJ983054 NJC983054:NJF983054 NSY983054:NTB983054 OCU983054:OCX983054 OMQ983054:OMT983054 OWM983054:OWP983054 PGI983054:PGL983054 PQE983054:PQH983054 QAA983054:QAD983054 QJW983054:QJZ983054 QTS983054:QTV983054 RDO983054:RDR983054 RNK983054:RNN983054 RXG983054:RXJ983054 SHC983054:SHF983054 SQY983054:SRB983054 TAU983054:TAX983054 TKQ983054:TKT983054 TUM983054:TUP983054 UEI983054:UEL983054 UOE983054:UOH983054 UYA983054:UYD983054 VHW983054:VHZ983054 VRS983054:VRV983054 WBO983054:WBR983054 WLK983054:WLN983054 WVG983054:WVJ983054" xr:uid="{00000000-0002-0000-0000-000005000000}">
      <formula1>0</formula1>
    </dataValidation>
    <dataValidation type="decimal" operator="greaterThanOrEqual" allowBlank="1" showInputMessage="1" showErrorMessage="1" sqref="WVA983047:WVC983052 M65543:O65548 IV65543:IX65548 SR65543:ST65548 ACN65543:ACP65548 AMJ65543:AML65548 AWF65543:AWH65548 BGB65543:BGD65548 BPX65543:BPZ65548 BZT65543:BZV65548 CJP65543:CJR65548 CTL65543:CTN65548 DDH65543:DDJ65548 DND65543:DNF65548 DWZ65543:DXB65548 EGV65543:EGX65548 EQR65543:EQT65548 FAN65543:FAP65548 FKJ65543:FKL65548 FUF65543:FUH65548 GEB65543:GED65548 GNX65543:GNZ65548 GXT65543:GXV65548 HHP65543:HHR65548 HRL65543:HRN65548 IBH65543:IBJ65548 ILD65543:ILF65548 IUZ65543:IVB65548 JEV65543:JEX65548 JOR65543:JOT65548 JYN65543:JYP65548 KIJ65543:KIL65548 KSF65543:KSH65548 LCB65543:LCD65548 LLX65543:LLZ65548 LVT65543:LVV65548 MFP65543:MFR65548 MPL65543:MPN65548 MZH65543:MZJ65548 NJD65543:NJF65548 NSZ65543:NTB65548 OCV65543:OCX65548 OMR65543:OMT65548 OWN65543:OWP65548 PGJ65543:PGL65548 PQF65543:PQH65548 QAB65543:QAD65548 QJX65543:QJZ65548 QTT65543:QTV65548 RDP65543:RDR65548 RNL65543:RNN65548 RXH65543:RXJ65548 SHD65543:SHF65548 SQZ65543:SRB65548 TAV65543:TAX65548 TKR65543:TKT65548 TUN65543:TUP65548 UEJ65543:UEL65548 UOF65543:UOH65548 UYB65543:UYD65548 VHX65543:VHZ65548 VRT65543:VRV65548 WBP65543:WBR65548 WLL65543:WLN65548 WVH65543:WVJ65548 M131079:O131084 IV131079:IX131084 SR131079:ST131084 ACN131079:ACP131084 AMJ131079:AML131084 AWF131079:AWH131084 BGB131079:BGD131084 BPX131079:BPZ131084 BZT131079:BZV131084 CJP131079:CJR131084 CTL131079:CTN131084 DDH131079:DDJ131084 DND131079:DNF131084 DWZ131079:DXB131084 EGV131079:EGX131084 EQR131079:EQT131084 FAN131079:FAP131084 FKJ131079:FKL131084 FUF131079:FUH131084 GEB131079:GED131084 GNX131079:GNZ131084 GXT131079:GXV131084 HHP131079:HHR131084 HRL131079:HRN131084 IBH131079:IBJ131084 ILD131079:ILF131084 IUZ131079:IVB131084 JEV131079:JEX131084 JOR131079:JOT131084 JYN131079:JYP131084 KIJ131079:KIL131084 KSF131079:KSH131084 LCB131079:LCD131084 LLX131079:LLZ131084 LVT131079:LVV131084 MFP131079:MFR131084 MPL131079:MPN131084 MZH131079:MZJ131084 NJD131079:NJF131084 NSZ131079:NTB131084 OCV131079:OCX131084 OMR131079:OMT131084 OWN131079:OWP131084 PGJ131079:PGL131084 PQF131079:PQH131084 QAB131079:QAD131084 QJX131079:QJZ131084 QTT131079:QTV131084 RDP131079:RDR131084 RNL131079:RNN131084 RXH131079:RXJ131084 SHD131079:SHF131084 SQZ131079:SRB131084 TAV131079:TAX131084 TKR131079:TKT131084 TUN131079:TUP131084 UEJ131079:UEL131084 UOF131079:UOH131084 UYB131079:UYD131084 VHX131079:VHZ131084 VRT131079:VRV131084 WBP131079:WBR131084 WLL131079:WLN131084 WVH131079:WVJ131084 M196615:O196620 IV196615:IX196620 SR196615:ST196620 ACN196615:ACP196620 AMJ196615:AML196620 AWF196615:AWH196620 BGB196615:BGD196620 BPX196615:BPZ196620 BZT196615:BZV196620 CJP196615:CJR196620 CTL196615:CTN196620 DDH196615:DDJ196620 DND196615:DNF196620 DWZ196615:DXB196620 EGV196615:EGX196620 EQR196615:EQT196620 FAN196615:FAP196620 FKJ196615:FKL196620 FUF196615:FUH196620 GEB196615:GED196620 GNX196615:GNZ196620 GXT196615:GXV196620 HHP196615:HHR196620 HRL196615:HRN196620 IBH196615:IBJ196620 ILD196615:ILF196620 IUZ196615:IVB196620 JEV196615:JEX196620 JOR196615:JOT196620 JYN196615:JYP196620 KIJ196615:KIL196620 KSF196615:KSH196620 LCB196615:LCD196620 LLX196615:LLZ196620 LVT196615:LVV196620 MFP196615:MFR196620 MPL196615:MPN196620 MZH196615:MZJ196620 NJD196615:NJF196620 NSZ196615:NTB196620 OCV196615:OCX196620 OMR196615:OMT196620 OWN196615:OWP196620 PGJ196615:PGL196620 PQF196615:PQH196620 QAB196615:QAD196620 QJX196615:QJZ196620 QTT196615:QTV196620 RDP196615:RDR196620 RNL196615:RNN196620 RXH196615:RXJ196620 SHD196615:SHF196620 SQZ196615:SRB196620 TAV196615:TAX196620 TKR196615:TKT196620 TUN196615:TUP196620 UEJ196615:UEL196620 UOF196615:UOH196620 UYB196615:UYD196620 VHX196615:VHZ196620 VRT196615:VRV196620 WBP196615:WBR196620 WLL196615:WLN196620 WVH196615:WVJ196620 M262151:O262156 IV262151:IX262156 SR262151:ST262156 ACN262151:ACP262156 AMJ262151:AML262156 AWF262151:AWH262156 BGB262151:BGD262156 BPX262151:BPZ262156 BZT262151:BZV262156 CJP262151:CJR262156 CTL262151:CTN262156 DDH262151:DDJ262156 DND262151:DNF262156 DWZ262151:DXB262156 EGV262151:EGX262156 EQR262151:EQT262156 FAN262151:FAP262156 FKJ262151:FKL262156 FUF262151:FUH262156 GEB262151:GED262156 GNX262151:GNZ262156 GXT262151:GXV262156 HHP262151:HHR262156 HRL262151:HRN262156 IBH262151:IBJ262156 ILD262151:ILF262156 IUZ262151:IVB262156 JEV262151:JEX262156 JOR262151:JOT262156 JYN262151:JYP262156 KIJ262151:KIL262156 KSF262151:KSH262156 LCB262151:LCD262156 LLX262151:LLZ262156 LVT262151:LVV262156 MFP262151:MFR262156 MPL262151:MPN262156 MZH262151:MZJ262156 NJD262151:NJF262156 NSZ262151:NTB262156 OCV262151:OCX262156 OMR262151:OMT262156 OWN262151:OWP262156 PGJ262151:PGL262156 PQF262151:PQH262156 QAB262151:QAD262156 QJX262151:QJZ262156 QTT262151:QTV262156 RDP262151:RDR262156 RNL262151:RNN262156 RXH262151:RXJ262156 SHD262151:SHF262156 SQZ262151:SRB262156 TAV262151:TAX262156 TKR262151:TKT262156 TUN262151:TUP262156 UEJ262151:UEL262156 UOF262151:UOH262156 UYB262151:UYD262156 VHX262151:VHZ262156 VRT262151:VRV262156 WBP262151:WBR262156 WLL262151:WLN262156 WVH262151:WVJ262156 M327687:O327692 IV327687:IX327692 SR327687:ST327692 ACN327687:ACP327692 AMJ327687:AML327692 AWF327687:AWH327692 BGB327687:BGD327692 BPX327687:BPZ327692 BZT327687:BZV327692 CJP327687:CJR327692 CTL327687:CTN327692 DDH327687:DDJ327692 DND327687:DNF327692 DWZ327687:DXB327692 EGV327687:EGX327692 EQR327687:EQT327692 FAN327687:FAP327692 FKJ327687:FKL327692 FUF327687:FUH327692 GEB327687:GED327692 GNX327687:GNZ327692 GXT327687:GXV327692 HHP327687:HHR327692 HRL327687:HRN327692 IBH327687:IBJ327692 ILD327687:ILF327692 IUZ327687:IVB327692 JEV327687:JEX327692 JOR327687:JOT327692 JYN327687:JYP327692 KIJ327687:KIL327692 KSF327687:KSH327692 LCB327687:LCD327692 LLX327687:LLZ327692 LVT327687:LVV327692 MFP327687:MFR327692 MPL327687:MPN327692 MZH327687:MZJ327692 NJD327687:NJF327692 NSZ327687:NTB327692 OCV327687:OCX327692 OMR327687:OMT327692 OWN327687:OWP327692 PGJ327687:PGL327692 PQF327687:PQH327692 QAB327687:QAD327692 QJX327687:QJZ327692 QTT327687:QTV327692 RDP327687:RDR327692 RNL327687:RNN327692 RXH327687:RXJ327692 SHD327687:SHF327692 SQZ327687:SRB327692 TAV327687:TAX327692 TKR327687:TKT327692 TUN327687:TUP327692 UEJ327687:UEL327692 UOF327687:UOH327692 UYB327687:UYD327692 VHX327687:VHZ327692 VRT327687:VRV327692 WBP327687:WBR327692 WLL327687:WLN327692 WVH327687:WVJ327692 M393223:O393228 IV393223:IX393228 SR393223:ST393228 ACN393223:ACP393228 AMJ393223:AML393228 AWF393223:AWH393228 BGB393223:BGD393228 BPX393223:BPZ393228 BZT393223:BZV393228 CJP393223:CJR393228 CTL393223:CTN393228 DDH393223:DDJ393228 DND393223:DNF393228 DWZ393223:DXB393228 EGV393223:EGX393228 EQR393223:EQT393228 FAN393223:FAP393228 FKJ393223:FKL393228 FUF393223:FUH393228 GEB393223:GED393228 GNX393223:GNZ393228 GXT393223:GXV393228 HHP393223:HHR393228 HRL393223:HRN393228 IBH393223:IBJ393228 ILD393223:ILF393228 IUZ393223:IVB393228 JEV393223:JEX393228 JOR393223:JOT393228 JYN393223:JYP393228 KIJ393223:KIL393228 KSF393223:KSH393228 LCB393223:LCD393228 LLX393223:LLZ393228 LVT393223:LVV393228 MFP393223:MFR393228 MPL393223:MPN393228 MZH393223:MZJ393228 NJD393223:NJF393228 NSZ393223:NTB393228 OCV393223:OCX393228 OMR393223:OMT393228 OWN393223:OWP393228 PGJ393223:PGL393228 PQF393223:PQH393228 QAB393223:QAD393228 QJX393223:QJZ393228 QTT393223:QTV393228 RDP393223:RDR393228 RNL393223:RNN393228 RXH393223:RXJ393228 SHD393223:SHF393228 SQZ393223:SRB393228 TAV393223:TAX393228 TKR393223:TKT393228 TUN393223:TUP393228 UEJ393223:UEL393228 UOF393223:UOH393228 UYB393223:UYD393228 VHX393223:VHZ393228 VRT393223:VRV393228 WBP393223:WBR393228 WLL393223:WLN393228 WVH393223:WVJ393228 M458759:O458764 IV458759:IX458764 SR458759:ST458764 ACN458759:ACP458764 AMJ458759:AML458764 AWF458759:AWH458764 BGB458759:BGD458764 BPX458759:BPZ458764 BZT458759:BZV458764 CJP458759:CJR458764 CTL458759:CTN458764 DDH458759:DDJ458764 DND458759:DNF458764 DWZ458759:DXB458764 EGV458759:EGX458764 EQR458759:EQT458764 FAN458759:FAP458764 FKJ458759:FKL458764 FUF458759:FUH458764 GEB458759:GED458764 GNX458759:GNZ458764 GXT458759:GXV458764 HHP458759:HHR458764 HRL458759:HRN458764 IBH458759:IBJ458764 ILD458759:ILF458764 IUZ458759:IVB458764 JEV458759:JEX458764 JOR458759:JOT458764 JYN458759:JYP458764 KIJ458759:KIL458764 KSF458759:KSH458764 LCB458759:LCD458764 LLX458759:LLZ458764 LVT458759:LVV458764 MFP458759:MFR458764 MPL458759:MPN458764 MZH458759:MZJ458764 NJD458759:NJF458764 NSZ458759:NTB458764 OCV458759:OCX458764 OMR458759:OMT458764 OWN458759:OWP458764 PGJ458759:PGL458764 PQF458759:PQH458764 QAB458759:QAD458764 QJX458759:QJZ458764 QTT458759:QTV458764 RDP458759:RDR458764 RNL458759:RNN458764 RXH458759:RXJ458764 SHD458759:SHF458764 SQZ458759:SRB458764 TAV458759:TAX458764 TKR458759:TKT458764 TUN458759:TUP458764 UEJ458759:UEL458764 UOF458759:UOH458764 UYB458759:UYD458764 VHX458759:VHZ458764 VRT458759:VRV458764 WBP458759:WBR458764 WLL458759:WLN458764 WVH458759:WVJ458764 M524295:O524300 IV524295:IX524300 SR524295:ST524300 ACN524295:ACP524300 AMJ524295:AML524300 AWF524295:AWH524300 BGB524295:BGD524300 BPX524295:BPZ524300 BZT524295:BZV524300 CJP524295:CJR524300 CTL524295:CTN524300 DDH524295:DDJ524300 DND524295:DNF524300 DWZ524295:DXB524300 EGV524295:EGX524300 EQR524295:EQT524300 FAN524295:FAP524300 FKJ524295:FKL524300 FUF524295:FUH524300 GEB524295:GED524300 GNX524295:GNZ524300 GXT524295:GXV524300 HHP524295:HHR524300 HRL524295:HRN524300 IBH524295:IBJ524300 ILD524295:ILF524300 IUZ524295:IVB524300 JEV524295:JEX524300 JOR524295:JOT524300 JYN524295:JYP524300 KIJ524295:KIL524300 KSF524295:KSH524300 LCB524295:LCD524300 LLX524295:LLZ524300 LVT524295:LVV524300 MFP524295:MFR524300 MPL524295:MPN524300 MZH524295:MZJ524300 NJD524295:NJF524300 NSZ524295:NTB524300 OCV524295:OCX524300 OMR524295:OMT524300 OWN524295:OWP524300 PGJ524295:PGL524300 PQF524295:PQH524300 QAB524295:QAD524300 QJX524295:QJZ524300 QTT524295:QTV524300 RDP524295:RDR524300 RNL524295:RNN524300 RXH524295:RXJ524300 SHD524295:SHF524300 SQZ524295:SRB524300 TAV524295:TAX524300 TKR524295:TKT524300 TUN524295:TUP524300 UEJ524295:UEL524300 UOF524295:UOH524300 UYB524295:UYD524300 VHX524295:VHZ524300 VRT524295:VRV524300 WBP524295:WBR524300 WLL524295:WLN524300 WVH524295:WVJ524300 M589831:O589836 IV589831:IX589836 SR589831:ST589836 ACN589831:ACP589836 AMJ589831:AML589836 AWF589831:AWH589836 BGB589831:BGD589836 BPX589831:BPZ589836 BZT589831:BZV589836 CJP589831:CJR589836 CTL589831:CTN589836 DDH589831:DDJ589836 DND589831:DNF589836 DWZ589831:DXB589836 EGV589831:EGX589836 EQR589831:EQT589836 FAN589831:FAP589836 FKJ589831:FKL589836 FUF589831:FUH589836 GEB589831:GED589836 GNX589831:GNZ589836 GXT589831:GXV589836 HHP589831:HHR589836 HRL589831:HRN589836 IBH589831:IBJ589836 ILD589831:ILF589836 IUZ589831:IVB589836 JEV589831:JEX589836 JOR589831:JOT589836 JYN589831:JYP589836 KIJ589831:KIL589836 KSF589831:KSH589836 LCB589831:LCD589836 LLX589831:LLZ589836 LVT589831:LVV589836 MFP589831:MFR589836 MPL589831:MPN589836 MZH589831:MZJ589836 NJD589831:NJF589836 NSZ589831:NTB589836 OCV589831:OCX589836 OMR589831:OMT589836 OWN589831:OWP589836 PGJ589831:PGL589836 PQF589831:PQH589836 QAB589831:QAD589836 QJX589831:QJZ589836 QTT589831:QTV589836 RDP589831:RDR589836 RNL589831:RNN589836 RXH589831:RXJ589836 SHD589831:SHF589836 SQZ589831:SRB589836 TAV589831:TAX589836 TKR589831:TKT589836 TUN589831:TUP589836 UEJ589831:UEL589836 UOF589831:UOH589836 UYB589831:UYD589836 VHX589831:VHZ589836 VRT589831:VRV589836 WBP589831:WBR589836 WLL589831:WLN589836 WVH589831:WVJ589836 M655367:O655372 IV655367:IX655372 SR655367:ST655372 ACN655367:ACP655372 AMJ655367:AML655372 AWF655367:AWH655372 BGB655367:BGD655372 BPX655367:BPZ655372 BZT655367:BZV655372 CJP655367:CJR655372 CTL655367:CTN655372 DDH655367:DDJ655372 DND655367:DNF655372 DWZ655367:DXB655372 EGV655367:EGX655372 EQR655367:EQT655372 FAN655367:FAP655372 FKJ655367:FKL655372 FUF655367:FUH655372 GEB655367:GED655372 GNX655367:GNZ655372 GXT655367:GXV655372 HHP655367:HHR655372 HRL655367:HRN655372 IBH655367:IBJ655372 ILD655367:ILF655372 IUZ655367:IVB655372 JEV655367:JEX655372 JOR655367:JOT655372 JYN655367:JYP655372 KIJ655367:KIL655372 KSF655367:KSH655372 LCB655367:LCD655372 LLX655367:LLZ655372 LVT655367:LVV655372 MFP655367:MFR655372 MPL655367:MPN655372 MZH655367:MZJ655372 NJD655367:NJF655372 NSZ655367:NTB655372 OCV655367:OCX655372 OMR655367:OMT655372 OWN655367:OWP655372 PGJ655367:PGL655372 PQF655367:PQH655372 QAB655367:QAD655372 QJX655367:QJZ655372 QTT655367:QTV655372 RDP655367:RDR655372 RNL655367:RNN655372 RXH655367:RXJ655372 SHD655367:SHF655372 SQZ655367:SRB655372 TAV655367:TAX655372 TKR655367:TKT655372 TUN655367:TUP655372 UEJ655367:UEL655372 UOF655367:UOH655372 UYB655367:UYD655372 VHX655367:VHZ655372 VRT655367:VRV655372 WBP655367:WBR655372 WLL655367:WLN655372 WVH655367:WVJ655372 M720903:O720908 IV720903:IX720908 SR720903:ST720908 ACN720903:ACP720908 AMJ720903:AML720908 AWF720903:AWH720908 BGB720903:BGD720908 BPX720903:BPZ720908 BZT720903:BZV720908 CJP720903:CJR720908 CTL720903:CTN720908 DDH720903:DDJ720908 DND720903:DNF720908 DWZ720903:DXB720908 EGV720903:EGX720908 EQR720903:EQT720908 FAN720903:FAP720908 FKJ720903:FKL720908 FUF720903:FUH720908 GEB720903:GED720908 GNX720903:GNZ720908 GXT720903:GXV720908 HHP720903:HHR720908 HRL720903:HRN720908 IBH720903:IBJ720908 ILD720903:ILF720908 IUZ720903:IVB720908 JEV720903:JEX720908 JOR720903:JOT720908 JYN720903:JYP720908 KIJ720903:KIL720908 KSF720903:KSH720908 LCB720903:LCD720908 LLX720903:LLZ720908 LVT720903:LVV720908 MFP720903:MFR720908 MPL720903:MPN720908 MZH720903:MZJ720908 NJD720903:NJF720908 NSZ720903:NTB720908 OCV720903:OCX720908 OMR720903:OMT720908 OWN720903:OWP720908 PGJ720903:PGL720908 PQF720903:PQH720908 QAB720903:QAD720908 QJX720903:QJZ720908 QTT720903:QTV720908 RDP720903:RDR720908 RNL720903:RNN720908 RXH720903:RXJ720908 SHD720903:SHF720908 SQZ720903:SRB720908 TAV720903:TAX720908 TKR720903:TKT720908 TUN720903:TUP720908 UEJ720903:UEL720908 UOF720903:UOH720908 UYB720903:UYD720908 VHX720903:VHZ720908 VRT720903:VRV720908 WBP720903:WBR720908 WLL720903:WLN720908 WVH720903:WVJ720908 M786439:O786444 IV786439:IX786444 SR786439:ST786444 ACN786439:ACP786444 AMJ786439:AML786444 AWF786439:AWH786444 BGB786439:BGD786444 BPX786439:BPZ786444 BZT786439:BZV786444 CJP786439:CJR786444 CTL786439:CTN786444 DDH786439:DDJ786444 DND786439:DNF786444 DWZ786439:DXB786444 EGV786439:EGX786444 EQR786439:EQT786444 FAN786439:FAP786444 FKJ786439:FKL786444 FUF786439:FUH786444 GEB786439:GED786444 GNX786439:GNZ786444 GXT786439:GXV786444 HHP786439:HHR786444 HRL786439:HRN786444 IBH786439:IBJ786444 ILD786439:ILF786444 IUZ786439:IVB786444 JEV786439:JEX786444 JOR786439:JOT786444 JYN786439:JYP786444 KIJ786439:KIL786444 KSF786439:KSH786444 LCB786439:LCD786444 LLX786439:LLZ786444 LVT786439:LVV786444 MFP786439:MFR786444 MPL786439:MPN786444 MZH786439:MZJ786444 NJD786439:NJF786444 NSZ786439:NTB786444 OCV786439:OCX786444 OMR786439:OMT786444 OWN786439:OWP786444 PGJ786439:PGL786444 PQF786439:PQH786444 QAB786439:QAD786444 QJX786439:QJZ786444 QTT786439:QTV786444 RDP786439:RDR786444 RNL786439:RNN786444 RXH786439:RXJ786444 SHD786439:SHF786444 SQZ786439:SRB786444 TAV786439:TAX786444 TKR786439:TKT786444 TUN786439:TUP786444 UEJ786439:UEL786444 UOF786439:UOH786444 UYB786439:UYD786444 VHX786439:VHZ786444 VRT786439:VRV786444 WBP786439:WBR786444 WLL786439:WLN786444 WVH786439:WVJ786444 M851975:O851980 IV851975:IX851980 SR851975:ST851980 ACN851975:ACP851980 AMJ851975:AML851980 AWF851975:AWH851980 BGB851975:BGD851980 BPX851975:BPZ851980 BZT851975:BZV851980 CJP851975:CJR851980 CTL851975:CTN851980 DDH851975:DDJ851980 DND851975:DNF851980 DWZ851975:DXB851980 EGV851975:EGX851980 EQR851975:EQT851980 FAN851975:FAP851980 FKJ851975:FKL851980 FUF851975:FUH851980 GEB851975:GED851980 GNX851975:GNZ851980 GXT851975:GXV851980 HHP851975:HHR851980 HRL851975:HRN851980 IBH851975:IBJ851980 ILD851975:ILF851980 IUZ851975:IVB851980 JEV851975:JEX851980 JOR851975:JOT851980 JYN851975:JYP851980 KIJ851975:KIL851980 KSF851975:KSH851980 LCB851975:LCD851980 LLX851975:LLZ851980 LVT851975:LVV851980 MFP851975:MFR851980 MPL851975:MPN851980 MZH851975:MZJ851980 NJD851975:NJF851980 NSZ851975:NTB851980 OCV851975:OCX851980 OMR851975:OMT851980 OWN851975:OWP851980 PGJ851975:PGL851980 PQF851975:PQH851980 QAB851975:QAD851980 QJX851975:QJZ851980 QTT851975:QTV851980 RDP851975:RDR851980 RNL851975:RNN851980 RXH851975:RXJ851980 SHD851975:SHF851980 SQZ851975:SRB851980 TAV851975:TAX851980 TKR851975:TKT851980 TUN851975:TUP851980 UEJ851975:UEL851980 UOF851975:UOH851980 UYB851975:UYD851980 VHX851975:VHZ851980 VRT851975:VRV851980 WBP851975:WBR851980 WLL851975:WLN851980 WVH851975:WVJ851980 M917511:O917516 IV917511:IX917516 SR917511:ST917516 ACN917511:ACP917516 AMJ917511:AML917516 AWF917511:AWH917516 BGB917511:BGD917516 BPX917511:BPZ917516 BZT917511:BZV917516 CJP917511:CJR917516 CTL917511:CTN917516 DDH917511:DDJ917516 DND917511:DNF917516 DWZ917511:DXB917516 EGV917511:EGX917516 EQR917511:EQT917516 FAN917511:FAP917516 FKJ917511:FKL917516 FUF917511:FUH917516 GEB917511:GED917516 GNX917511:GNZ917516 GXT917511:GXV917516 HHP917511:HHR917516 HRL917511:HRN917516 IBH917511:IBJ917516 ILD917511:ILF917516 IUZ917511:IVB917516 JEV917511:JEX917516 JOR917511:JOT917516 JYN917511:JYP917516 KIJ917511:KIL917516 KSF917511:KSH917516 LCB917511:LCD917516 LLX917511:LLZ917516 LVT917511:LVV917516 MFP917511:MFR917516 MPL917511:MPN917516 MZH917511:MZJ917516 NJD917511:NJF917516 NSZ917511:NTB917516 OCV917511:OCX917516 OMR917511:OMT917516 OWN917511:OWP917516 PGJ917511:PGL917516 PQF917511:PQH917516 QAB917511:QAD917516 QJX917511:QJZ917516 QTT917511:QTV917516 RDP917511:RDR917516 RNL917511:RNN917516 RXH917511:RXJ917516 SHD917511:SHF917516 SQZ917511:SRB917516 TAV917511:TAX917516 TKR917511:TKT917516 TUN917511:TUP917516 UEJ917511:UEL917516 UOF917511:UOH917516 UYB917511:UYD917516 VHX917511:VHZ917516 VRT917511:VRV917516 WBP917511:WBR917516 WLL917511:WLN917516 WVH917511:WVJ917516 M983047:O983052 IV983047:IX983052 SR983047:ST983052 ACN983047:ACP983052 AMJ983047:AML983052 AWF983047:AWH983052 BGB983047:BGD983052 BPX983047:BPZ983052 BZT983047:BZV983052 CJP983047:CJR983052 CTL983047:CTN983052 DDH983047:DDJ983052 DND983047:DNF983052 DWZ983047:DXB983052 EGV983047:EGX983052 EQR983047:EQT983052 FAN983047:FAP983052 FKJ983047:FKL983052 FUF983047:FUH983052 GEB983047:GED983052 GNX983047:GNZ983052 GXT983047:GXV983052 HHP983047:HHR983052 HRL983047:HRN983052 IBH983047:IBJ983052 ILD983047:ILF983052 IUZ983047:IVB983052 JEV983047:JEX983052 JOR983047:JOT983052 JYN983047:JYP983052 KIJ983047:KIL983052 KSF983047:KSH983052 LCB983047:LCD983052 LLX983047:LLZ983052 LVT983047:LVV983052 MFP983047:MFR983052 MPL983047:MPN983052 MZH983047:MZJ983052 NJD983047:NJF983052 NSZ983047:NTB983052 OCV983047:OCX983052 OMR983047:OMT983052 OWN983047:OWP983052 PGJ983047:PGL983052 PQF983047:PQH983052 QAB983047:QAD983052 QJX983047:QJZ983052 QTT983047:QTV983052 RDP983047:RDR983052 RNL983047:RNN983052 RXH983047:RXJ983052 SHD983047:SHF983052 SQZ983047:SRB983052 TAV983047:TAX983052 TKR983047:TKT983052 TUN983047:TUP983052 UEJ983047:UEL983052 UOF983047:UOH983052 UYB983047:UYD983052 VHX983047:VHZ983052 VRT983047:VRV983052 WBP983047:WBR983052 WLL983047:WLN983052 WVH983047:WVJ983052 M65541:O65541 IV65541:IX65541 SR65541:ST65541 ACN65541:ACP65541 AMJ65541:AML65541 AWF65541:AWH65541 BGB65541:BGD65541 BPX65541:BPZ65541 BZT65541:BZV65541 CJP65541:CJR65541 CTL65541:CTN65541 DDH65541:DDJ65541 DND65541:DNF65541 DWZ65541:DXB65541 EGV65541:EGX65541 EQR65541:EQT65541 FAN65541:FAP65541 FKJ65541:FKL65541 FUF65541:FUH65541 GEB65541:GED65541 GNX65541:GNZ65541 GXT65541:GXV65541 HHP65541:HHR65541 HRL65541:HRN65541 IBH65541:IBJ65541 ILD65541:ILF65541 IUZ65541:IVB65541 JEV65541:JEX65541 JOR65541:JOT65541 JYN65541:JYP65541 KIJ65541:KIL65541 KSF65541:KSH65541 LCB65541:LCD65541 LLX65541:LLZ65541 LVT65541:LVV65541 MFP65541:MFR65541 MPL65541:MPN65541 MZH65541:MZJ65541 NJD65541:NJF65541 NSZ65541:NTB65541 OCV65541:OCX65541 OMR65541:OMT65541 OWN65541:OWP65541 PGJ65541:PGL65541 PQF65541:PQH65541 QAB65541:QAD65541 QJX65541:QJZ65541 QTT65541:QTV65541 RDP65541:RDR65541 RNL65541:RNN65541 RXH65541:RXJ65541 SHD65541:SHF65541 SQZ65541:SRB65541 TAV65541:TAX65541 TKR65541:TKT65541 TUN65541:TUP65541 UEJ65541:UEL65541 UOF65541:UOH65541 UYB65541:UYD65541 VHX65541:VHZ65541 VRT65541:VRV65541 WBP65541:WBR65541 WLL65541:WLN65541 WVH65541:WVJ65541 M131077:O131077 IV131077:IX131077 SR131077:ST131077 ACN131077:ACP131077 AMJ131077:AML131077 AWF131077:AWH131077 BGB131077:BGD131077 BPX131077:BPZ131077 BZT131077:BZV131077 CJP131077:CJR131077 CTL131077:CTN131077 DDH131077:DDJ131077 DND131077:DNF131077 DWZ131077:DXB131077 EGV131077:EGX131077 EQR131077:EQT131077 FAN131077:FAP131077 FKJ131077:FKL131077 FUF131077:FUH131077 GEB131077:GED131077 GNX131077:GNZ131077 GXT131077:GXV131077 HHP131077:HHR131077 HRL131077:HRN131077 IBH131077:IBJ131077 ILD131077:ILF131077 IUZ131077:IVB131077 JEV131077:JEX131077 JOR131077:JOT131077 JYN131077:JYP131077 KIJ131077:KIL131077 KSF131077:KSH131077 LCB131077:LCD131077 LLX131077:LLZ131077 LVT131077:LVV131077 MFP131077:MFR131077 MPL131077:MPN131077 MZH131077:MZJ131077 NJD131077:NJF131077 NSZ131077:NTB131077 OCV131077:OCX131077 OMR131077:OMT131077 OWN131077:OWP131077 PGJ131077:PGL131077 PQF131077:PQH131077 QAB131077:QAD131077 QJX131077:QJZ131077 QTT131077:QTV131077 RDP131077:RDR131077 RNL131077:RNN131077 RXH131077:RXJ131077 SHD131077:SHF131077 SQZ131077:SRB131077 TAV131077:TAX131077 TKR131077:TKT131077 TUN131077:TUP131077 UEJ131077:UEL131077 UOF131077:UOH131077 UYB131077:UYD131077 VHX131077:VHZ131077 VRT131077:VRV131077 WBP131077:WBR131077 WLL131077:WLN131077 WVH131077:WVJ131077 M196613:O196613 IV196613:IX196613 SR196613:ST196613 ACN196613:ACP196613 AMJ196613:AML196613 AWF196613:AWH196613 BGB196613:BGD196613 BPX196613:BPZ196613 BZT196613:BZV196613 CJP196613:CJR196613 CTL196613:CTN196613 DDH196613:DDJ196613 DND196613:DNF196613 DWZ196613:DXB196613 EGV196613:EGX196613 EQR196613:EQT196613 FAN196613:FAP196613 FKJ196613:FKL196613 FUF196613:FUH196613 GEB196613:GED196613 GNX196613:GNZ196613 GXT196613:GXV196613 HHP196613:HHR196613 HRL196613:HRN196613 IBH196613:IBJ196613 ILD196613:ILF196613 IUZ196613:IVB196613 JEV196613:JEX196613 JOR196613:JOT196613 JYN196613:JYP196613 KIJ196613:KIL196613 KSF196613:KSH196613 LCB196613:LCD196613 LLX196613:LLZ196613 LVT196613:LVV196613 MFP196613:MFR196613 MPL196613:MPN196613 MZH196613:MZJ196613 NJD196613:NJF196613 NSZ196613:NTB196613 OCV196613:OCX196613 OMR196613:OMT196613 OWN196613:OWP196613 PGJ196613:PGL196613 PQF196613:PQH196613 QAB196613:QAD196613 QJX196613:QJZ196613 QTT196613:QTV196613 RDP196613:RDR196613 RNL196613:RNN196613 RXH196613:RXJ196613 SHD196613:SHF196613 SQZ196613:SRB196613 TAV196613:TAX196613 TKR196613:TKT196613 TUN196613:TUP196613 UEJ196613:UEL196613 UOF196613:UOH196613 UYB196613:UYD196613 VHX196613:VHZ196613 VRT196613:VRV196613 WBP196613:WBR196613 WLL196613:WLN196613 WVH196613:WVJ196613 M262149:O262149 IV262149:IX262149 SR262149:ST262149 ACN262149:ACP262149 AMJ262149:AML262149 AWF262149:AWH262149 BGB262149:BGD262149 BPX262149:BPZ262149 BZT262149:BZV262149 CJP262149:CJR262149 CTL262149:CTN262149 DDH262149:DDJ262149 DND262149:DNF262149 DWZ262149:DXB262149 EGV262149:EGX262149 EQR262149:EQT262149 FAN262149:FAP262149 FKJ262149:FKL262149 FUF262149:FUH262149 GEB262149:GED262149 GNX262149:GNZ262149 GXT262149:GXV262149 HHP262149:HHR262149 HRL262149:HRN262149 IBH262149:IBJ262149 ILD262149:ILF262149 IUZ262149:IVB262149 JEV262149:JEX262149 JOR262149:JOT262149 JYN262149:JYP262149 KIJ262149:KIL262149 KSF262149:KSH262149 LCB262149:LCD262149 LLX262149:LLZ262149 LVT262149:LVV262149 MFP262149:MFR262149 MPL262149:MPN262149 MZH262149:MZJ262149 NJD262149:NJF262149 NSZ262149:NTB262149 OCV262149:OCX262149 OMR262149:OMT262149 OWN262149:OWP262149 PGJ262149:PGL262149 PQF262149:PQH262149 QAB262149:QAD262149 QJX262149:QJZ262149 QTT262149:QTV262149 RDP262149:RDR262149 RNL262149:RNN262149 RXH262149:RXJ262149 SHD262149:SHF262149 SQZ262149:SRB262149 TAV262149:TAX262149 TKR262149:TKT262149 TUN262149:TUP262149 UEJ262149:UEL262149 UOF262149:UOH262149 UYB262149:UYD262149 VHX262149:VHZ262149 VRT262149:VRV262149 WBP262149:WBR262149 WLL262149:WLN262149 WVH262149:WVJ262149 M327685:O327685 IV327685:IX327685 SR327685:ST327685 ACN327685:ACP327685 AMJ327685:AML327685 AWF327685:AWH327685 BGB327685:BGD327685 BPX327685:BPZ327685 BZT327685:BZV327685 CJP327685:CJR327685 CTL327685:CTN327685 DDH327685:DDJ327685 DND327685:DNF327685 DWZ327685:DXB327685 EGV327685:EGX327685 EQR327685:EQT327685 FAN327685:FAP327685 FKJ327685:FKL327685 FUF327685:FUH327685 GEB327685:GED327685 GNX327685:GNZ327685 GXT327685:GXV327685 HHP327685:HHR327685 HRL327685:HRN327685 IBH327685:IBJ327685 ILD327685:ILF327685 IUZ327685:IVB327685 JEV327685:JEX327685 JOR327685:JOT327685 JYN327685:JYP327685 KIJ327685:KIL327685 KSF327685:KSH327685 LCB327685:LCD327685 LLX327685:LLZ327685 LVT327685:LVV327685 MFP327685:MFR327685 MPL327685:MPN327685 MZH327685:MZJ327685 NJD327685:NJF327685 NSZ327685:NTB327685 OCV327685:OCX327685 OMR327685:OMT327685 OWN327685:OWP327685 PGJ327685:PGL327685 PQF327685:PQH327685 QAB327685:QAD327685 QJX327685:QJZ327685 QTT327685:QTV327685 RDP327685:RDR327685 RNL327685:RNN327685 RXH327685:RXJ327685 SHD327685:SHF327685 SQZ327685:SRB327685 TAV327685:TAX327685 TKR327685:TKT327685 TUN327685:TUP327685 UEJ327685:UEL327685 UOF327685:UOH327685 UYB327685:UYD327685 VHX327685:VHZ327685 VRT327685:VRV327685 WBP327685:WBR327685 WLL327685:WLN327685 WVH327685:WVJ327685 M393221:O393221 IV393221:IX393221 SR393221:ST393221 ACN393221:ACP393221 AMJ393221:AML393221 AWF393221:AWH393221 BGB393221:BGD393221 BPX393221:BPZ393221 BZT393221:BZV393221 CJP393221:CJR393221 CTL393221:CTN393221 DDH393221:DDJ393221 DND393221:DNF393221 DWZ393221:DXB393221 EGV393221:EGX393221 EQR393221:EQT393221 FAN393221:FAP393221 FKJ393221:FKL393221 FUF393221:FUH393221 GEB393221:GED393221 GNX393221:GNZ393221 GXT393221:GXV393221 HHP393221:HHR393221 HRL393221:HRN393221 IBH393221:IBJ393221 ILD393221:ILF393221 IUZ393221:IVB393221 JEV393221:JEX393221 JOR393221:JOT393221 JYN393221:JYP393221 KIJ393221:KIL393221 KSF393221:KSH393221 LCB393221:LCD393221 LLX393221:LLZ393221 LVT393221:LVV393221 MFP393221:MFR393221 MPL393221:MPN393221 MZH393221:MZJ393221 NJD393221:NJF393221 NSZ393221:NTB393221 OCV393221:OCX393221 OMR393221:OMT393221 OWN393221:OWP393221 PGJ393221:PGL393221 PQF393221:PQH393221 QAB393221:QAD393221 QJX393221:QJZ393221 QTT393221:QTV393221 RDP393221:RDR393221 RNL393221:RNN393221 RXH393221:RXJ393221 SHD393221:SHF393221 SQZ393221:SRB393221 TAV393221:TAX393221 TKR393221:TKT393221 TUN393221:TUP393221 UEJ393221:UEL393221 UOF393221:UOH393221 UYB393221:UYD393221 VHX393221:VHZ393221 VRT393221:VRV393221 WBP393221:WBR393221 WLL393221:WLN393221 WVH393221:WVJ393221 M458757:O458757 IV458757:IX458757 SR458757:ST458757 ACN458757:ACP458757 AMJ458757:AML458757 AWF458757:AWH458757 BGB458757:BGD458757 BPX458757:BPZ458757 BZT458757:BZV458757 CJP458757:CJR458757 CTL458757:CTN458757 DDH458757:DDJ458757 DND458757:DNF458757 DWZ458757:DXB458757 EGV458757:EGX458757 EQR458757:EQT458757 FAN458757:FAP458757 FKJ458757:FKL458757 FUF458757:FUH458757 GEB458757:GED458757 GNX458757:GNZ458757 GXT458757:GXV458757 HHP458757:HHR458757 HRL458757:HRN458757 IBH458757:IBJ458757 ILD458757:ILF458757 IUZ458757:IVB458757 JEV458757:JEX458757 JOR458757:JOT458757 JYN458757:JYP458757 KIJ458757:KIL458757 KSF458757:KSH458757 LCB458757:LCD458757 LLX458757:LLZ458757 LVT458757:LVV458757 MFP458757:MFR458757 MPL458757:MPN458757 MZH458757:MZJ458757 NJD458757:NJF458757 NSZ458757:NTB458757 OCV458757:OCX458757 OMR458757:OMT458757 OWN458757:OWP458757 PGJ458757:PGL458757 PQF458757:PQH458757 QAB458757:QAD458757 QJX458757:QJZ458757 QTT458757:QTV458757 RDP458757:RDR458757 RNL458757:RNN458757 RXH458757:RXJ458757 SHD458757:SHF458757 SQZ458757:SRB458757 TAV458757:TAX458757 TKR458757:TKT458757 TUN458757:TUP458757 UEJ458757:UEL458757 UOF458757:UOH458757 UYB458757:UYD458757 VHX458757:VHZ458757 VRT458757:VRV458757 WBP458757:WBR458757 WLL458757:WLN458757 WVH458757:WVJ458757 M524293:O524293 IV524293:IX524293 SR524293:ST524293 ACN524293:ACP524293 AMJ524293:AML524293 AWF524293:AWH524293 BGB524293:BGD524293 BPX524293:BPZ524293 BZT524293:BZV524293 CJP524293:CJR524293 CTL524293:CTN524293 DDH524293:DDJ524293 DND524293:DNF524293 DWZ524293:DXB524293 EGV524293:EGX524293 EQR524293:EQT524293 FAN524293:FAP524293 FKJ524293:FKL524293 FUF524293:FUH524293 GEB524293:GED524293 GNX524293:GNZ524293 GXT524293:GXV524293 HHP524293:HHR524293 HRL524293:HRN524293 IBH524293:IBJ524293 ILD524293:ILF524293 IUZ524293:IVB524293 JEV524293:JEX524293 JOR524293:JOT524293 JYN524293:JYP524293 KIJ524293:KIL524293 KSF524293:KSH524293 LCB524293:LCD524293 LLX524293:LLZ524293 LVT524293:LVV524293 MFP524293:MFR524293 MPL524293:MPN524293 MZH524293:MZJ524293 NJD524293:NJF524293 NSZ524293:NTB524293 OCV524293:OCX524293 OMR524293:OMT524293 OWN524293:OWP524293 PGJ524293:PGL524293 PQF524293:PQH524293 QAB524293:QAD524293 QJX524293:QJZ524293 QTT524293:QTV524293 RDP524293:RDR524293 RNL524293:RNN524293 RXH524293:RXJ524293 SHD524293:SHF524293 SQZ524293:SRB524293 TAV524293:TAX524293 TKR524293:TKT524293 TUN524293:TUP524293 UEJ524293:UEL524293 UOF524293:UOH524293 UYB524293:UYD524293 VHX524293:VHZ524293 VRT524293:VRV524293 WBP524293:WBR524293 WLL524293:WLN524293 WVH524293:WVJ524293 M589829:O589829 IV589829:IX589829 SR589829:ST589829 ACN589829:ACP589829 AMJ589829:AML589829 AWF589829:AWH589829 BGB589829:BGD589829 BPX589829:BPZ589829 BZT589829:BZV589829 CJP589829:CJR589829 CTL589829:CTN589829 DDH589829:DDJ589829 DND589829:DNF589829 DWZ589829:DXB589829 EGV589829:EGX589829 EQR589829:EQT589829 FAN589829:FAP589829 FKJ589829:FKL589829 FUF589829:FUH589829 GEB589829:GED589829 GNX589829:GNZ589829 GXT589829:GXV589829 HHP589829:HHR589829 HRL589829:HRN589829 IBH589829:IBJ589829 ILD589829:ILF589829 IUZ589829:IVB589829 JEV589829:JEX589829 JOR589829:JOT589829 JYN589829:JYP589829 KIJ589829:KIL589829 KSF589829:KSH589829 LCB589829:LCD589829 LLX589829:LLZ589829 LVT589829:LVV589829 MFP589829:MFR589829 MPL589829:MPN589829 MZH589829:MZJ589829 NJD589829:NJF589829 NSZ589829:NTB589829 OCV589829:OCX589829 OMR589829:OMT589829 OWN589829:OWP589829 PGJ589829:PGL589829 PQF589829:PQH589829 QAB589829:QAD589829 QJX589829:QJZ589829 QTT589829:QTV589829 RDP589829:RDR589829 RNL589829:RNN589829 RXH589829:RXJ589829 SHD589829:SHF589829 SQZ589829:SRB589829 TAV589829:TAX589829 TKR589829:TKT589829 TUN589829:TUP589829 UEJ589829:UEL589829 UOF589829:UOH589829 UYB589829:UYD589829 VHX589829:VHZ589829 VRT589829:VRV589829 WBP589829:WBR589829 WLL589829:WLN589829 WVH589829:WVJ589829 M655365:O655365 IV655365:IX655365 SR655365:ST655365 ACN655365:ACP655365 AMJ655365:AML655365 AWF655365:AWH655365 BGB655365:BGD655365 BPX655365:BPZ655365 BZT655365:BZV655365 CJP655365:CJR655365 CTL655365:CTN655365 DDH655365:DDJ655365 DND655365:DNF655365 DWZ655365:DXB655365 EGV655365:EGX655365 EQR655365:EQT655365 FAN655365:FAP655365 FKJ655365:FKL655365 FUF655365:FUH655365 GEB655365:GED655365 GNX655365:GNZ655365 GXT655365:GXV655365 HHP655365:HHR655365 HRL655365:HRN655365 IBH655365:IBJ655365 ILD655365:ILF655365 IUZ655365:IVB655365 JEV655365:JEX655365 JOR655365:JOT655365 JYN655365:JYP655365 KIJ655365:KIL655365 KSF655365:KSH655365 LCB655365:LCD655365 LLX655365:LLZ655365 LVT655365:LVV655365 MFP655365:MFR655365 MPL655365:MPN655365 MZH655365:MZJ655365 NJD655365:NJF655365 NSZ655365:NTB655365 OCV655365:OCX655365 OMR655365:OMT655365 OWN655365:OWP655365 PGJ655365:PGL655365 PQF655365:PQH655365 QAB655365:QAD655365 QJX655365:QJZ655365 QTT655365:QTV655365 RDP655365:RDR655365 RNL655365:RNN655365 RXH655365:RXJ655365 SHD655365:SHF655365 SQZ655365:SRB655365 TAV655365:TAX655365 TKR655365:TKT655365 TUN655365:TUP655365 UEJ655365:UEL655365 UOF655365:UOH655365 UYB655365:UYD655365 VHX655365:VHZ655365 VRT655365:VRV655365 WBP655365:WBR655365 WLL655365:WLN655365 WVH655365:WVJ655365 M720901:O720901 IV720901:IX720901 SR720901:ST720901 ACN720901:ACP720901 AMJ720901:AML720901 AWF720901:AWH720901 BGB720901:BGD720901 BPX720901:BPZ720901 BZT720901:BZV720901 CJP720901:CJR720901 CTL720901:CTN720901 DDH720901:DDJ720901 DND720901:DNF720901 DWZ720901:DXB720901 EGV720901:EGX720901 EQR720901:EQT720901 FAN720901:FAP720901 FKJ720901:FKL720901 FUF720901:FUH720901 GEB720901:GED720901 GNX720901:GNZ720901 GXT720901:GXV720901 HHP720901:HHR720901 HRL720901:HRN720901 IBH720901:IBJ720901 ILD720901:ILF720901 IUZ720901:IVB720901 JEV720901:JEX720901 JOR720901:JOT720901 JYN720901:JYP720901 KIJ720901:KIL720901 KSF720901:KSH720901 LCB720901:LCD720901 LLX720901:LLZ720901 LVT720901:LVV720901 MFP720901:MFR720901 MPL720901:MPN720901 MZH720901:MZJ720901 NJD720901:NJF720901 NSZ720901:NTB720901 OCV720901:OCX720901 OMR720901:OMT720901 OWN720901:OWP720901 PGJ720901:PGL720901 PQF720901:PQH720901 QAB720901:QAD720901 QJX720901:QJZ720901 QTT720901:QTV720901 RDP720901:RDR720901 RNL720901:RNN720901 RXH720901:RXJ720901 SHD720901:SHF720901 SQZ720901:SRB720901 TAV720901:TAX720901 TKR720901:TKT720901 TUN720901:TUP720901 UEJ720901:UEL720901 UOF720901:UOH720901 UYB720901:UYD720901 VHX720901:VHZ720901 VRT720901:VRV720901 WBP720901:WBR720901 WLL720901:WLN720901 WVH720901:WVJ720901 M786437:O786437 IV786437:IX786437 SR786437:ST786437 ACN786437:ACP786437 AMJ786437:AML786437 AWF786437:AWH786437 BGB786437:BGD786437 BPX786437:BPZ786437 BZT786437:BZV786437 CJP786437:CJR786437 CTL786437:CTN786437 DDH786437:DDJ786437 DND786437:DNF786437 DWZ786437:DXB786437 EGV786437:EGX786437 EQR786437:EQT786437 FAN786437:FAP786437 FKJ786437:FKL786437 FUF786437:FUH786437 GEB786437:GED786437 GNX786437:GNZ786437 GXT786437:GXV786437 HHP786437:HHR786437 HRL786437:HRN786437 IBH786437:IBJ786437 ILD786437:ILF786437 IUZ786437:IVB786437 JEV786437:JEX786437 JOR786437:JOT786437 JYN786437:JYP786437 KIJ786437:KIL786437 KSF786437:KSH786437 LCB786437:LCD786437 LLX786437:LLZ786437 LVT786437:LVV786437 MFP786437:MFR786437 MPL786437:MPN786437 MZH786437:MZJ786437 NJD786437:NJF786437 NSZ786437:NTB786437 OCV786437:OCX786437 OMR786437:OMT786437 OWN786437:OWP786437 PGJ786437:PGL786437 PQF786437:PQH786437 QAB786437:QAD786437 QJX786437:QJZ786437 QTT786437:QTV786437 RDP786437:RDR786437 RNL786437:RNN786437 RXH786437:RXJ786437 SHD786437:SHF786437 SQZ786437:SRB786437 TAV786437:TAX786437 TKR786437:TKT786437 TUN786437:TUP786437 UEJ786437:UEL786437 UOF786437:UOH786437 UYB786437:UYD786437 VHX786437:VHZ786437 VRT786437:VRV786437 WBP786437:WBR786437 WLL786437:WLN786437 WVH786437:WVJ786437 M851973:O851973 IV851973:IX851973 SR851973:ST851973 ACN851973:ACP851973 AMJ851973:AML851973 AWF851973:AWH851973 BGB851973:BGD851973 BPX851973:BPZ851973 BZT851973:BZV851973 CJP851973:CJR851973 CTL851973:CTN851973 DDH851973:DDJ851973 DND851973:DNF851973 DWZ851973:DXB851973 EGV851973:EGX851973 EQR851973:EQT851973 FAN851973:FAP851973 FKJ851973:FKL851973 FUF851973:FUH851973 GEB851973:GED851973 GNX851973:GNZ851973 GXT851973:GXV851973 HHP851973:HHR851973 HRL851973:HRN851973 IBH851973:IBJ851973 ILD851973:ILF851973 IUZ851973:IVB851973 JEV851973:JEX851973 JOR851973:JOT851973 JYN851973:JYP851973 KIJ851973:KIL851973 KSF851973:KSH851973 LCB851973:LCD851973 LLX851973:LLZ851973 LVT851973:LVV851973 MFP851973:MFR851973 MPL851973:MPN851973 MZH851973:MZJ851973 NJD851973:NJF851973 NSZ851973:NTB851973 OCV851973:OCX851973 OMR851973:OMT851973 OWN851973:OWP851973 PGJ851973:PGL851973 PQF851973:PQH851973 QAB851973:QAD851973 QJX851973:QJZ851973 QTT851973:QTV851973 RDP851973:RDR851973 RNL851973:RNN851973 RXH851973:RXJ851973 SHD851973:SHF851973 SQZ851973:SRB851973 TAV851973:TAX851973 TKR851973:TKT851973 TUN851973:TUP851973 UEJ851973:UEL851973 UOF851973:UOH851973 UYB851973:UYD851973 VHX851973:VHZ851973 VRT851973:VRV851973 WBP851973:WBR851973 WLL851973:WLN851973 WVH851973:WVJ851973 M917509:O917509 IV917509:IX917509 SR917509:ST917509 ACN917509:ACP917509 AMJ917509:AML917509 AWF917509:AWH917509 BGB917509:BGD917509 BPX917509:BPZ917509 BZT917509:BZV917509 CJP917509:CJR917509 CTL917509:CTN917509 DDH917509:DDJ917509 DND917509:DNF917509 DWZ917509:DXB917509 EGV917509:EGX917509 EQR917509:EQT917509 FAN917509:FAP917509 FKJ917509:FKL917509 FUF917509:FUH917509 GEB917509:GED917509 GNX917509:GNZ917509 GXT917509:GXV917509 HHP917509:HHR917509 HRL917509:HRN917509 IBH917509:IBJ917509 ILD917509:ILF917509 IUZ917509:IVB917509 JEV917509:JEX917509 JOR917509:JOT917509 JYN917509:JYP917509 KIJ917509:KIL917509 KSF917509:KSH917509 LCB917509:LCD917509 LLX917509:LLZ917509 LVT917509:LVV917509 MFP917509:MFR917509 MPL917509:MPN917509 MZH917509:MZJ917509 NJD917509:NJF917509 NSZ917509:NTB917509 OCV917509:OCX917509 OMR917509:OMT917509 OWN917509:OWP917509 PGJ917509:PGL917509 PQF917509:PQH917509 QAB917509:QAD917509 QJX917509:QJZ917509 QTT917509:QTV917509 RDP917509:RDR917509 RNL917509:RNN917509 RXH917509:RXJ917509 SHD917509:SHF917509 SQZ917509:SRB917509 TAV917509:TAX917509 TKR917509:TKT917509 TUN917509:TUP917509 UEJ917509:UEL917509 UOF917509:UOH917509 UYB917509:UYD917509 VHX917509:VHZ917509 VRT917509:VRV917509 WBP917509:WBR917509 WLL917509:WLN917509 WVH917509:WVJ917509 M983045:O983045 IV983045:IX983045 SR983045:ST983045 ACN983045:ACP983045 AMJ983045:AML983045 AWF983045:AWH983045 BGB983045:BGD983045 BPX983045:BPZ983045 BZT983045:BZV983045 CJP983045:CJR983045 CTL983045:CTN983045 DDH983045:DDJ983045 DND983045:DNF983045 DWZ983045:DXB983045 EGV983045:EGX983045 EQR983045:EQT983045 FAN983045:FAP983045 FKJ983045:FKL983045 FUF983045:FUH983045 GEB983045:GED983045 GNX983045:GNZ983045 GXT983045:GXV983045 HHP983045:HHR983045 HRL983045:HRN983045 IBH983045:IBJ983045 ILD983045:ILF983045 IUZ983045:IVB983045 JEV983045:JEX983045 JOR983045:JOT983045 JYN983045:JYP983045 KIJ983045:KIL983045 KSF983045:KSH983045 LCB983045:LCD983045 LLX983045:LLZ983045 LVT983045:LVV983045 MFP983045:MFR983045 MPL983045:MPN983045 MZH983045:MZJ983045 NJD983045:NJF983045 NSZ983045:NTB983045 OCV983045:OCX983045 OMR983045:OMT983045 OWN983045:OWP983045 PGJ983045:PGL983045 PQF983045:PQH983045 QAB983045:QAD983045 QJX983045:QJZ983045 QTT983045:QTV983045 RDP983045:RDR983045 RNL983045:RNN983045 RXH983045:RXJ983045 SHD983045:SHF983045 SQZ983045:SRB983045 TAV983045:TAX983045 TKR983045:TKT983045 TUN983045:TUP983045 UEJ983045:UEL983045 UOF983045:UOH983045 UYB983045:UYD983045 VHX983045:VHZ983045 VRT983045:VRV983045 WBP983045:WBR983045 WLL983045:WLN983045 WVH983045:WVJ983045 IM65541:IQ65541 SI65541:SM65541 ACE65541:ACI65541 AMA65541:AME65541 AVW65541:AWA65541 BFS65541:BFW65541 BPO65541:BPS65541 BZK65541:BZO65541 CJG65541:CJK65541 CTC65541:CTG65541 DCY65541:DDC65541 DMU65541:DMY65541 DWQ65541:DWU65541 EGM65541:EGQ65541 EQI65541:EQM65541 FAE65541:FAI65541 FKA65541:FKE65541 FTW65541:FUA65541 GDS65541:GDW65541 GNO65541:GNS65541 GXK65541:GXO65541 HHG65541:HHK65541 HRC65541:HRG65541 IAY65541:IBC65541 IKU65541:IKY65541 IUQ65541:IUU65541 JEM65541:JEQ65541 JOI65541:JOM65541 JYE65541:JYI65541 KIA65541:KIE65541 KRW65541:KSA65541 LBS65541:LBW65541 LLO65541:LLS65541 LVK65541:LVO65541 MFG65541:MFK65541 MPC65541:MPG65541 MYY65541:MZC65541 NIU65541:NIY65541 NSQ65541:NSU65541 OCM65541:OCQ65541 OMI65541:OMM65541 OWE65541:OWI65541 PGA65541:PGE65541 PPW65541:PQA65541 PZS65541:PZW65541 QJO65541:QJS65541 QTK65541:QTO65541 RDG65541:RDK65541 RNC65541:RNG65541 RWY65541:RXC65541 SGU65541:SGY65541 SQQ65541:SQU65541 TAM65541:TAQ65541 TKI65541:TKM65541 TUE65541:TUI65541 UEA65541:UEE65541 UNW65541:UOA65541 UXS65541:UXW65541 VHO65541:VHS65541 VRK65541:VRO65541 WBG65541:WBK65541 WLC65541:WLG65541 WUY65541:WVC65541 IM131077:IQ131077 SI131077:SM131077 ACE131077:ACI131077 AMA131077:AME131077 AVW131077:AWA131077 BFS131077:BFW131077 BPO131077:BPS131077 BZK131077:BZO131077 CJG131077:CJK131077 CTC131077:CTG131077 DCY131077:DDC131077 DMU131077:DMY131077 DWQ131077:DWU131077 EGM131077:EGQ131077 EQI131077:EQM131077 FAE131077:FAI131077 FKA131077:FKE131077 FTW131077:FUA131077 GDS131077:GDW131077 GNO131077:GNS131077 GXK131077:GXO131077 HHG131077:HHK131077 HRC131077:HRG131077 IAY131077:IBC131077 IKU131077:IKY131077 IUQ131077:IUU131077 JEM131077:JEQ131077 JOI131077:JOM131077 JYE131077:JYI131077 KIA131077:KIE131077 KRW131077:KSA131077 LBS131077:LBW131077 LLO131077:LLS131077 LVK131077:LVO131077 MFG131077:MFK131077 MPC131077:MPG131077 MYY131077:MZC131077 NIU131077:NIY131077 NSQ131077:NSU131077 OCM131077:OCQ131077 OMI131077:OMM131077 OWE131077:OWI131077 PGA131077:PGE131077 PPW131077:PQA131077 PZS131077:PZW131077 QJO131077:QJS131077 QTK131077:QTO131077 RDG131077:RDK131077 RNC131077:RNG131077 RWY131077:RXC131077 SGU131077:SGY131077 SQQ131077:SQU131077 TAM131077:TAQ131077 TKI131077:TKM131077 TUE131077:TUI131077 UEA131077:UEE131077 UNW131077:UOA131077 UXS131077:UXW131077 VHO131077:VHS131077 VRK131077:VRO131077 WBG131077:WBK131077 WLC131077:WLG131077 WUY131077:WVC131077 IM196613:IQ196613 SI196613:SM196613 ACE196613:ACI196613 AMA196613:AME196613 AVW196613:AWA196613 BFS196613:BFW196613 BPO196613:BPS196613 BZK196613:BZO196613 CJG196613:CJK196613 CTC196613:CTG196613 DCY196613:DDC196613 DMU196613:DMY196613 DWQ196613:DWU196613 EGM196613:EGQ196613 EQI196613:EQM196613 FAE196613:FAI196613 FKA196613:FKE196613 FTW196613:FUA196613 GDS196613:GDW196613 GNO196613:GNS196613 GXK196613:GXO196613 HHG196613:HHK196613 HRC196613:HRG196613 IAY196613:IBC196613 IKU196613:IKY196613 IUQ196613:IUU196613 JEM196613:JEQ196613 JOI196613:JOM196613 JYE196613:JYI196613 KIA196613:KIE196613 KRW196613:KSA196613 LBS196613:LBW196613 LLO196613:LLS196613 LVK196613:LVO196613 MFG196613:MFK196613 MPC196613:MPG196613 MYY196613:MZC196613 NIU196613:NIY196613 NSQ196613:NSU196613 OCM196613:OCQ196613 OMI196613:OMM196613 OWE196613:OWI196613 PGA196613:PGE196613 PPW196613:PQA196613 PZS196613:PZW196613 QJO196613:QJS196613 QTK196613:QTO196613 RDG196613:RDK196613 RNC196613:RNG196613 RWY196613:RXC196613 SGU196613:SGY196613 SQQ196613:SQU196613 TAM196613:TAQ196613 TKI196613:TKM196613 TUE196613:TUI196613 UEA196613:UEE196613 UNW196613:UOA196613 UXS196613:UXW196613 VHO196613:VHS196613 VRK196613:VRO196613 WBG196613:WBK196613 WLC196613:WLG196613 WUY196613:WVC196613 IM262149:IQ262149 SI262149:SM262149 ACE262149:ACI262149 AMA262149:AME262149 AVW262149:AWA262149 BFS262149:BFW262149 BPO262149:BPS262149 BZK262149:BZO262149 CJG262149:CJK262149 CTC262149:CTG262149 DCY262149:DDC262149 DMU262149:DMY262149 DWQ262149:DWU262149 EGM262149:EGQ262149 EQI262149:EQM262149 FAE262149:FAI262149 FKA262149:FKE262149 FTW262149:FUA262149 GDS262149:GDW262149 GNO262149:GNS262149 GXK262149:GXO262149 HHG262149:HHK262149 HRC262149:HRG262149 IAY262149:IBC262149 IKU262149:IKY262149 IUQ262149:IUU262149 JEM262149:JEQ262149 JOI262149:JOM262149 JYE262149:JYI262149 KIA262149:KIE262149 KRW262149:KSA262149 LBS262149:LBW262149 LLO262149:LLS262149 LVK262149:LVO262149 MFG262149:MFK262149 MPC262149:MPG262149 MYY262149:MZC262149 NIU262149:NIY262149 NSQ262149:NSU262149 OCM262149:OCQ262149 OMI262149:OMM262149 OWE262149:OWI262149 PGA262149:PGE262149 PPW262149:PQA262149 PZS262149:PZW262149 QJO262149:QJS262149 QTK262149:QTO262149 RDG262149:RDK262149 RNC262149:RNG262149 RWY262149:RXC262149 SGU262149:SGY262149 SQQ262149:SQU262149 TAM262149:TAQ262149 TKI262149:TKM262149 TUE262149:TUI262149 UEA262149:UEE262149 UNW262149:UOA262149 UXS262149:UXW262149 VHO262149:VHS262149 VRK262149:VRO262149 WBG262149:WBK262149 WLC262149:WLG262149 WUY262149:WVC262149 IM327685:IQ327685 SI327685:SM327685 ACE327685:ACI327685 AMA327685:AME327685 AVW327685:AWA327685 BFS327685:BFW327685 BPO327685:BPS327685 BZK327685:BZO327685 CJG327685:CJK327685 CTC327685:CTG327685 DCY327685:DDC327685 DMU327685:DMY327685 DWQ327685:DWU327685 EGM327685:EGQ327685 EQI327685:EQM327685 FAE327685:FAI327685 FKA327685:FKE327685 FTW327685:FUA327685 GDS327685:GDW327685 GNO327685:GNS327685 GXK327685:GXO327685 HHG327685:HHK327685 HRC327685:HRG327685 IAY327685:IBC327685 IKU327685:IKY327685 IUQ327685:IUU327685 JEM327685:JEQ327685 JOI327685:JOM327685 JYE327685:JYI327685 KIA327685:KIE327685 KRW327685:KSA327685 LBS327685:LBW327685 LLO327685:LLS327685 LVK327685:LVO327685 MFG327685:MFK327685 MPC327685:MPG327685 MYY327685:MZC327685 NIU327685:NIY327685 NSQ327685:NSU327685 OCM327685:OCQ327685 OMI327685:OMM327685 OWE327685:OWI327685 PGA327685:PGE327685 PPW327685:PQA327685 PZS327685:PZW327685 QJO327685:QJS327685 QTK327685:QTO327685 RDG327685:RDK327685 RNC327685:RNG327685 RWY327685:RXC327685 SGU327685:SGY327685 SQQ327685:SQU327685 TAM327685:TAQ327685 TKI327685:TKM327685 TUE327685:TUI327685 UEA327685:UEE327685 UNW327685:UOA327685 UXS327685:UXW327685 VHO327685:VHS327685 VRK327685:VRO327685 WBG327685:WBK327685 WLC327685:WLG327685 WUY327685:WVC327685 IM393221:IQ393221 SI393221:SM393221 ACE393221:ACI393221 AMA393221:AME393221 AVW393221:AWA393221 BFS393221:BFW393221 BPO393221:BPS393221 BZK393221:BZO393221 CJG393221:CJK393221 CTC393221:CTG393221 DCY393221:DDC393221 DMU393221:DMY393221 DWQ393221:DWU393221 EGM393221:EGQ393221 EQI393221:EQM393221 FAE393221:FAI393221 FKA393221:FKE393221 FTW393221:FUA393221 GDS393221:GDW393221 GNO393221:GNS393221 GXK393221:GXO393221 HHG393221:HHK393221 HRC393221:HRG393221 IAY393221:IBC393221 IKU393221:IKY393221 IUQ393221:IUU393221 JEM393221:JEQ393221 JOI393221:JOM393221 JYE393221:JYI393221 KIA393221:KIE393221 KRW393221:KSA393221 LBS393221:LBW393221 LLO393221:LLS393221 LVK393221:LVO393221 MFG393221:MFK393221 MPC393221:MPG393221 MYY393221:MZC393221 NIU393221:NIY393221 NSQ393221:NSU393221 OCM393221:OCQ393221 OMI393221:OMM393221 OWE393221:OWI393221 PGA393221:PGE393221 PPW393221:PQA393221 PZS393221:PZW393221 QJO393221:QJS393221 QTK393221:QTO393221 RDG393221:RDK393221 RNC393221:RNG393221 RWY393221:RXC393221 SGU393221:SGY393221 SQQ393221:SQU393221 TAM393221:TAQ393221 TKI393221:TKM393221 TUE393221:TUI393221 UEA393221:UEE393221 UNW393221:UOA393221 UXS393221:UXW393221 VHO393221:VHS393221 VRK393221:VRO393221 WBG393221:WBK393221 WLC393221:WLG393221 WUY393221:WVC393221 IM458757:IQ458757 SI458757:SM458757 ACE458757:ACI458757 AMA458757:AME458757 AVW458757:AWA458757 BFS458757:BFW458757 BPO458757:BPS458757 BZK458757:BZO458757 CJG458757:CJK458757 CTC458757:CTG458757 DCY458757:DDC458757 DMU458757:DMY458757 DWQ458757:DWU458757 EGM458757:EGQ458757 EQI458757:EQM458757 FAE458757:FAI458757 FKA458757:FKE458757 FTW458757:FUA458757 GDS458757:GDW458757 GNO458757:GNS458757 GXK458757:GXO458757 HHG458757:HHK458757 HRC458757:HRG458757 IAY458757:IBC458757 IKU458757:IKY458757 IUQ458757:IUU458757 JEM458757:JEQ458757 JOI458757:JOM458757 JYE458757:JYI458757 KIA458757:KIE458757 KRW458757:KSA458757 LBS458757:LBW458757 LLO458757:LLS458757 LVK458757:LVO458757 MFG458757:MFK458757 MPC458757:MPG458757 MYY458757:MZC458757 NIU458757:NIY458757 NSQ458757:NSU458757 OCM458757:OCQ458757 OMI458757:OMM458757 OWE458757:OWI458757 PGA458757:PGE458757 PPW458757:PQA458757 PZS458757:PZW458757 QJO458757:QJS458757 QTK458757:QTO458757 RDG458757:RDK458757 RNC458757:RNG458757 RWY458757:RXC458757 SGU458757:SGY458757 SQQ458757:SQU458757 TAM458757:TAQ458757 TKI458757:TKM458757 TUE458757:TUI458757 UEA458757:UEE458757 UNW458757:UOA458757 UXS458757:UXW458757 VHO458757:VHS458757 VRK458757:VRO458757 WBG458757:WBK458757 WLC458757:WLG458757 WUY458757:WVC458757 IM524293:IQ524293 SI524293:SM524293 ACE524293:ACI524293 AMA524293:AME524293 AVW524293:AWA524293 BFS524293:BFW524293 BPO524293:BPS524293 BZK524293:BZO524293 CJG524293:CJK524293 CTC524293:CTG524293 DCY524293:DDC524293 DMU524293:DMY524293 DWQ524293:DWU524293 EGM524293:EGQ524293 EQI524293:EQM524293 FAE524293:FAI524293 FKA524293:FKE524293 FTW524293:FUA524293 GDS524293:GDW524293 GNO524293:GNS524293 GXK524293:GXO524293 HHG524293:HHK524293 HRC524293:HRG524293 IAY524293:IBC524293 IKU524293:IKY524293 IUQ524293:IUU524293 JEM524293:JEQ524293 JOI524293:JOM524293 JYE524293:JYI524293 KIA524293:KIE524293 KRW524293:KSA524293 LBS524293:LBW524293 LLO524293:LLS524293 LVK524293:LVO524293 MFG524293:MFK524293 MPC524293:MPG524293 MYY524293:MZC524293 NIU524293:NIY524293 NSQ524293:NSU524293 OCM524293:OCQ524293 OMI524293:OMM524293 OWE524293:OWI524293 PGA524293:PGE524293 PPW524293:PQA524293 PZS524293:PZW524293 QJO524293:QJS524293 QTK524293:QTO524293 RDG524293:RDK524293 RNC524293:RNG524293 RWY524293:RXC524293 SGU524293:SGY524293 SQQ524293:SQU524293 TAM524293:TAQ524293 TKI524293:TKM524293 TUE524293:TUI524293 UEA524293:UEE524293 UNW524293:UOA524293 UXS524293:UXW524293 VHO524293:VHS524293 VRK524293:VRO524293 WBG524293:WBK524293 WLC524293:WLG524293 WUY524293:WVC524293 IM589829:IQ589829 SI589829:SM589829 ACE589829:ACI589829 AMA589829:AME589829 AVW589829:AWA589829 BFS589829:BFW589829 BPO589829:BPS589829 BZK589829:BZO589829 CJG589829:CJK589829 CTC589829:CTG589829 DCY589829:DDC589829 DMU589829:DMY589829 DWQ589829:DWU589829 EGM589829:EGQ589829 EQI589829:EQM589829 FAE589829:FAI589829 FKA589829:FKE589829 FTW589829:FUA589829 GDS589829:GDW589829 GNO589829:GNS589829 GXK589829:GXO589829 HHG589829:HHK589829 HRC589829:HRG589829 IAY589829:IBC589829 IKU589829:IKY589829 IUQ589829:IUU589829 JEM589829:JEQ589829 JOI589829:JOM589829 JYE589829:JYI589829 KIA589829:KIE589829 KRW589829:KSA589829 LBS589829:LBW589829 LLO589829:LLS589829 LVK589829:LVO589829 MFG589829:MFK589829 MPC589829:MPG589829 MYY589829:MZC589829 NIU589829:NIY589829 NSQ589829:NSU589829 OCM589829:OCQ589829 OMI589829:OMM589829 OWE589829:OWI589829 PGA589829:PGE589829 PPW589829:PQA589829 PZS589829:PZW589829 QJO589829:QJS589829 QTK589829:QTO589829 RDG589829:RDK589829 RNC589829:RNG589829 RWY589829:RXC589829 SGU589829:SGY589829 SQQ589829:SQU589829 TAM589829:TAQ589829 TKI589829:TKM589829 TUE589829:TUI589829 UEA589829:UEE589829 UNW589829:UOA589829 UXS589829:UXW589829 VHO589829:VHS589829 VRK589829:VRO589829 WBG589829:WBK589829 WLC589829:WLG589829 WUY589829:WVC589829 IM655365:IQ655365 SI655365:SM655365 ACE655365:ACI655365 AMA655365:AME655365 AVW655365:AWA655365 BFS655365:BFW655365 BPO655365:BPS655365 BZK655365:BZO655365 CJG655365:CJK655365 CTC655365:CTG655365 DCY655365:DDC655365 DMU655365:DMY655365 DWQ655365:DWU655365 EGM655365:EGQ655365 EQI655365:EQM655365 FAE655365:FAI655365 FKA655365:FKE655365 FTW655365:FUA655365 GDS655365:GDW655365 GNO655365:GNS655365 GXK655365:GXO655365 HHG655365:HHK655365 HRC655365:HRG655365 IAY655365:IBC655365 IKU655365:IKY655365 IUQ655365:IUU655365 JEM655365:JEQ655365 JOI655365:JOM655365 JYE655365:JYI655365 KIA655365:KIE655365 KRW655365:KSA655365 LBS655365:LBW655365 LLO655365:LLS655365 LVK655365:LVO655365 MFG655365:MFK655365 MPC655365:MPG655365 MYY655365:MZC655365 NIU655365:NIY655365 NSQ655365:NSU655365 OCM655365:OCQ655365 OMI655365:OMM655365 OWE655365:OWI655365 PGA655365:PGE655365 PPW655365:PQA655365 PZS655365:PZW655365 QJO655365:QJS655365 QTK655365:QTO655365 RDG655365:RDK655365 RNC655365:RNG655365 RWY655365:RXC655365 SGU655365:SGY655365 SQQ655365:SQU655365 TAM655365:TAQ655365 TKI655365:TKM655365 TUE655365:TUI655365 UEA655365:UEE655365 UNW655365:UOA655365 UXS655365:UXW655365 VHO655365:VHS655365 VRK655365:VRO655365 WBG655365:WBK655365 WLC655365:WLG655365 WUY655365:WVC655365 IM720901:IQ720901 SI720901:SM720901 ACE720901:ACI720901 AMA720901:AME720901 AVW720901:AWA720901 BFS720901:BFW720901 BPO720901:BPS720901 BZK720901:BZO720901 CJG720901:CJK720901 CTC720901:CTG720901 DCY720901:DDC720901 DMU720901:DMY720901 DWQ720901:DWU720901 EGM720901:EGQ720901 EQI720901:EQM720901 FAE720901:FAI720901 FKA720901:FKE720901 FTW720901:FUA720901 GDS720901:GDW720901 GNO720901:GNS720901 GXK720901:GXO720901 HHG720901:HHK720901 HRC720901:HRG720901 IAY720901:IBC720901 IKU720901:IKY720901 IUQ720901:IUU720901 JEM720901:JEQ720901 JOI720901:JOM720901 JYE720901:JYI720901 KIA720901:KIE720901 KRW720901:KSA720901 LBS720901:LBW720901 LLO720901:LLS720901 LVK720901:LVO720901 MFG720901:MFK720901 MPC720901:MPG720901 MYY720901:MZC720901 NIU720901:NIY720901 NSQ720901:NSU720901 OCM720901:OCQ720901 OMI720901:OMM720901 OWE720901:OWI720901 PGA720901:PGE720901 PPW720901:PQA720901 PZS720901:PZW720901 QJO720901:QJS720901 QTK720901:QTO720901 RDG720901:RDK720901 RNC720901:RNG720901 RWY720901:RXC720901 SGU720901:SGY720901 SQQ720901:SQU720901 TAM720901:TAQ720901 TKI720901:TKM720901 TUE720901:TUI720901 UEA720901:UEE720901 UNW720901:UOA720901 UXS720901:UXW720901 VHO720901:VHS720901 VRK720901:VRO720901 WBG720901:WBK720901 WLC720901:WLG720901 WUY720901:WVC720901 IM786437:IQ786437 SI786437:SM786437 ACE786437:ACI786437 AMA786437:AME786437 AVW786437:AWA786437 BFS786437:BFW786437 BPO786437:BPS786437 BZK786437:BZO786437 CJG786437:CJK786437 CTC786437:CTG786437 DCY786437:DDC786437 DMU786437:DMY786437 DWQ786437:DWU786437 EGM786437:EGQ786437 EQI786437:EQM786437 FAE786437:FAI786437 FKA786437:FKE786437 FTW786437:FUA786437 GDS786437:GDW786437 GNO786437:GNS786437 GXK786437:GXO786437 HHG786437:HHK786437 HRC786437:HRG786437 IAY786437:IBC786437 IKU786437:IKY786437 IUQ786437:IUU786437 JEM786437:JEQ786437 JOI786437:JOM786437 JYE786437:JYI786437 KIA786437:KIE786437 KRW786437:KSA786437 LBS786437:LBW786437 LLO786437:LLS786437 LVK786437:LVO786437 MFG786437:MFK786437 MPC786437:MPG786437 MYY786437:MZC786437 NIU786437:NIY786437 NSQ786437:NSU786437 OCM786437:OCQ786437 OMI786437:OMM786437 OWE786437:OWI786437 PGA786437:PGE786437 PPW786437:PQA786437 PZS786437:PZW786437 QJO786437:QJS786437 QTK786437:QTO786437 RDG786437:RDK786437 RNC786437:RNG786437 RWY786437:RXC786437 SGU786437:SGY786437 SQQ786437:SQU786437 TAM786437:TAQ786437 TKI786437:TKM786437 TUE786437:TUI786437 UEA786437:UEE786437 UNW786437:UOA786437 UXS786437:UXW786437 VHO786437:VHS786437 VRK786437:VRO786437 WBG786437:WBK786437 WLC786437:WLG786437 WUY786437:WVC786437 IM851973:IQ851973 SI851973:SM851973 ACE851973:ACI851973 AMA851973:AME851973 AVW851973:AWA851973 BFS851973:BFW851973 BPO851973:BPS851973 BZK851973:BZO851973 CJG851973:CJK851973 CTC851973:CTG851973 DCY851973:DDC851973 DMU851973:DMY851973 DWQ851973:DWU851973 EGM851973:EGQ851973 EQI851973:EQM851973 FAE851973:FAI851973 FKA851973:FKE851973 FTW851973:FUA851973 GDS851973:GDW851973 GNO851973:GNS851973 GXK851973:GXO851973 HHG851973:HHK851973 HRC851973:HRG851973 IAY851973:IBC851973 IKU851973:IKY851973 IUQ851973:IUU851973 JEM851973:JEQ851973 JOI851973:JOM851973 JYE851973:JYI851973 KIA851973:KIE851973 KRW851973:KSA851973 LBS851973:LBW851973 LLO851973:LLS851973 LVK851973:LVO851973 MFG851973:MFK851973 MPC851973:MPG851973 MYY851973:MZC851973 NIU851973:NIY851973 NSQ851973:NSU851973 OCM851973:OCQ851973 OMI851973:OMM851973 OWE851973:OWI851973 PGA851973:PGE851973 PPW851973:PQA851973 PZS851973:PZW851973 QJO851973:QJS851973 QTK851973:QTO851973 RDG851973:RDK851973 RNC851973:RNG851973 RWY851973:RXC851973 SGU851973:SGY851973 SQQ851973:SQU851973 TAM851973:TAQ851973 TKI851973:TKM851973 TUE851973:TUI851973 UEA851973:UEE851973 UNW851973:UOA851973 UXS851973:UXW851973 VHO851973:VHS851973 VRK851973:VRO851973 WBG851973:WBK851973 WLC851973:WLG851973 WUY851973:WVC851973 IM917509:IQ917509 SI917509:SM917509 ACE917509:ACI917509 AMA917509:AME917509 AVW917509:AWA917509 BFS917509:BFW917509 BPO917509:BPS917509 BZK917509:BZO917509 CJG917509:CJK917509 CTC917509:CTG917509 DCY917509:DDC917509 DMU917509:DMY917509 DWQ917509:DWU917509 EGM917509:EGQ917509 EQI917509:EQM917509 FAE917509:FAI917509 FKA917509:FKE917509 FTW917509:FUA917509 GDS917509:GDW917509 GNO917509:GNS917509 GXK917509:GXO917509 HHG917509:HHK917509 HRC917509:HRG917509 IAY917509:IBC917509 IKU917509:IKY917509 IUQ917509:IUU917509 JEM917509:JEQ917509 JOI917509:JOM917509 JYE917509:JYI917509 KIA917509:KIE917509 KRW917509:KSA917509 LBS917509:LBW917509 LLO917509:LLS917509 LVK917509:LVO917509 MFG917509:MFK917509 MPC917509:MPG917509 MYY917509:MZC917509 NIU917509:NIY917509 NSQ917509:NSU917509 OCM917509:OCQ917509 OMI917509:OMM917509 OWE917509:OWI917509 PGA917509:PGE917509 PPW917509:PQA917509 PZS917509:PZW917509 QJO917509:QJS917509 QTK917509:QTO917509 RDG917509:RDK917509 RNC917509:RNG917509 RWY917509:RXC917509 SGU917509:SGY917509 SQQ917509:SQU917509 TAM917509:TAQ917509 TKI917509:TKM917509 TUE917509:TUI917509 UEA917509:UEE917509 UNW917509:UOA917509 UXS917509:UXW917509 VHO917509:VHS917509 VRK917509:VRO917509 WBG917509:WBK917509 WLC917509:WLG917509 WUY917509:WVC917509 IM983045:IQ983045 SI983045:SM983045 ACE983045:ACI983045 AMA983045:AME983045 AVW983045:AWA983045 BFS983045:BFW983045 BPO983045:BPS983045 BZK983045:BZO983045 CJG983045:CJK983045 CTC983045:CTG983045 DCY983045:DDC983045 DMU983045:DMY983045 DWQ983045:DWU983045 EGM983045:EGQ983045 EQI983045:EQM983045 FAE983045:FAI983045 FKA983045:FKE983045 FTW983045:FUA983045 GDS983045:GDW983045 GNO983045:GNS983045 GXK983045:GXO983045 HHG983045:HHK983045 HRC983045:HRG983045 IAY983045:IBC983045 IKU983045:IKY983045 IUQ983045:IUU983045 JEM983045:JEQ983045 JOI983045:JOM983045 JYE983045:JYI983045 KIA983045:KIE983045 KRW983045:KSA983045 LBS983045:LBW983045 LLO983045:LLS983045 LVK983045:LVO983045 MFG983045:MFK983045 MPC983045:MPG983045 MYY983045:MZC983045 NIU983045:NIY983045 NSQ983045:NSU983045 OCM983045:OCQ983045 OMI983045:OMM983045 OWE983045:OWI983045 PGA983045:PGE983045 PPW983045:PQA983045 PZS983045:PZW983045 QJO983045:QJS983045 QTK983045:QTO983045 RDG983045:RDK983045 RNC983045:RNG983045 RWY983045:RXC983045 SGU983045:SGY983045 SQQ983045:SQU983045 TAM983045:TAQ983045 TKI983045:TKM983045 TUE983045:TUI983045 UEA983045:UEE983045 UNW983045:UOA983045 UXS983045:UXW983045 VHO983045:VHS983045 VRK983045:VRO983045 WBG983045:WBK983045 WLC983045:WLG983045 WUY983045:WVC983045 IM65549:IP65549 SI65549:SL65549 ACE65549:ACH65549 AMA65549:AMD65549 AVW65549:AVZ65549 BFS65549:BFV65549 BPO65549:BPR65549 BZK65549:BZN65549 CJG65549:CJJ65549 CTC65549:CTF65549 DCY65549:DDB65549 DMU65549:DMX65549 DWQ65549:DWT65549 EGM65549:EGP65549 EQI65549:EQL65549 FAE65549:FAH65549 FKA65549:FKD65549 FTW65549:FTZ65549 GDS65549:GDV65549 GNO65549:GNR65549 GXK65549:GXN65549 HHG65549:HHJ65549 HRC65549:HRF65549 IAY65549:IBB65549 IKU65549:IKX65549 IUQ65549:IUT65549 JEM65549:JEP65549 JOI65549:JOL65549 JYE65549:JYH65549 KIA65549:KID65549 KRW65549:KRZ65549 LBS65549:LBV65549 LLO65549:LLR65549 LVK65549:LVN65549 MFG65549:MFJ65549 MPC65549:MPF65549 MYY65549:MZB65549 NIU65549:NIX65549 NSQ65549:NST65549 OCM65549:OCP65549 OMI65549:OML65549 OWE65549:OWH65549 PGA65549:PGD65549 PPW65549:PPZ65549 PZS65549:PZV65549 QJO65549:QJR65549 QTK65549:QTN65549 RDG65549:RDJ65549 RNC65549:RNF65549 RWY65549:RXB65549 SGU65549:SGX65549 SQQ65549:SQT65549 TAM65549:TAP65549 TKI65549:TKL65549 TUE65549:TUH65549 UEA65549:UED65549 UNW65549:UNZ65549 UXS65549:UXV65549 VHO65549:VHR65549 VRK65549:VRN65549 WBG65549:WBJ65549 WLC65549:WLF65549 WUY65549:WVB65549 IM131085:IP131085 SI131085:SL131085 ACE131085:ACH131085 AMA131085:AMD131085 AVW131085:AVZ131085 BFS131085:BFV131085 BPO131085:BPR131085 BZK131085:BZN131085 CJG131085:CJJ131085 CTC131085:CTF131085 DCY131085:DDB131085 DMU131085:DMX131085 DWQ131085:DWT131085 EGM131085:EGP131085 EQI131085:EQL131085 FAE131085:FAH131085 FKA131085:FKD131085 FTW131085:FTZ131085 GDS131085:GDV131085 GNO131085:GNR131085 GXK131085:GXN131085 HHG131085:HHJ131085 HRC131085:HRF131085 IAY131085:IBB131085 IKU131085:IKX131085 IUQ131085:IUT131085 JEM131085:JEP131085 JOI131085:JOL131085 JYE131085:JYH131085 KIA131085:KID131085 KRW131085:KRZ131085 LBS131085:LBV131085 LLO131085:LLR131085 LVK131085:LVN131085 MFG131085:MFJ131085 MPC131085:MPF131085 MYY131085:MZB131085 NIU131085:NIX131085 NSQ131085:NST131085 OCM131085:OCP131085 OMI131085:OML131085 OWE131085:OWH131085 PGA131085:PGD131085 PPW131085:PPZ131085 PZS131085:PZV131085 QJO131085:QJR131085 QTK131085:QTN131085 RDG131085:RDJ131085 RNC131085:RNF131085 RWY131085:RXB131085 SGU131085:SGX131085 SQQ131085:SQT131085 TAM131085:TAP131085 TKI131085:TKL131085 TUE131085:TUH131085 UEA131085:UED131085 UNW131085:UNZ131085 UXS131085:UXV131085 VHO131085:VHR131085 VRK131085:VRN131085 WBG131085:WBJ131085 WLC131085:WLF131085 WUY131085:WVB131085 IM196621:IP196621 SI196621:SL196621 ACE196621:ACH196621 AMA196621:AMD196621 AVW196621:AVZ196621 BFS196621:BFV196621 BPO196621:BPR196621 BZK196621:BZN196621 CJG196621:CJJ196621 CTC196621:CTF196621 DCY196621:DDB196621 DMU196621:DMX196621 DWQ196621:DWT196621 EGM196621:EGP196621 EQI196621:EQL196621 FAE196621:FAH196621 FKA196621:FKD196621 FTW196621:FTZ196621 GDS196621:GDV196621 GNO196621:GNR196621 GXK196621:GXN196621 HHG196621:HHJ196621 HRC196621:HRF196621 IAY196621:IBB196621 IKU196621:IKX196621 IUQ196621:IUT196621 JEM196621:JEP196621 JOI196621:JOL196621 JYE196621:JYH196621 KIA196621:KID196621 KRW196621:KRZ196621 LBS196621:LBV196621 LLO196621:LLR196621 LVK196621:LVN196621 MFG196621:MFJ196621 MPC196621:MPF196621 MYY196621:MZB196621 NIU196621:NIX196621 NSQ196621:NST196621 OCM196621:OCP196621 OMI196621:OML196621 OWE196621:OWH196621 PGA196621:PGD196621 PPW196621:PPZ196621 PZS196621:PZV196621 QJO196621:QJR196621 QTK196621:QTN196621 RDG196621:RDJ196621 RNC196621:RNF196621 RWY196621:RXB196621 SGU196621:SGX196621 SQQ196621:SQT196621 TAM196621:TAP196621 TKI196621:TKL196621 TUE196621:TUH196621 UEA196621:UED196621 UNW196621:UNZ196621 UXS196621:UXV196621 VHO196621:VHR196621 VRK196621:VRN196621 WBG196621:WBJ196621 WLC196621:WLF196621 WUY196621:WVB196621 IM262157:IP262157 SI262157:SL262157 ACE262157:ACH262157 AMA262157:AMD262157 AVW262157:AVZ262157 BFS262157:BFV262157 BPO262157:BPR262157 BZK262157:BZN262157 CJG262157:CJJ262157 CTC262157:CTF262157 DCY262157:DDB262157 DMU262157:DMX262157 DWQ262157:DWT262157 EGM262157:EGP262157 EQI262157:EQL262157 FAE262157:FAH262157 FKA262157:FKD262157 FTW262157:FTZ262157 GDS262157:GDV262157 GNO262157:GNR262157 GXK262157:GXN262157 HHG262157:HHJ262157 HRC262157:HRF262157 IAY262157:IBB262157 IKU262157:IKX262157 IUQ262157:IUT262157 JEM262157:JEP262157 JOI262157:JOL262157 JYE262157:JYH262157 KIA262157:KID262157 KRW262157:KRZ262157 LBS262157:LBV262157 LLO262157:LLR262157 LVK262157:LVN262157 MFG262157:MFJ262157 MPC262157:MPF262157 MYY262157:MZB262157 NIU262157:NIX262157 NSQ262157:NST262157 OCM262157:OCP262157 OMI262157:OML262157 OWE262157:OWH262157 PGA262157:PGD262157 PPW262157:PPZ262157 PZS262157:PZV262157 QJO262157:QJR262157 QTK262157:QTN262157 RDG262157:RDJ262157 RNC262157:RNF262157 RWY262157:RXB262157 SGU262157:SGX262157 SQQ262157:SQT262157 TAM262157:TAP262157 TKI262157:TKL262157 TUE262157:TUH262157 UEA262157:UED262157 UNW262157:UNZ262157 UXS262157:UXV262157 VHO262157:VHR262157 VRK262157:VRN262157 WBG262157:WBJ262157 WLC262157:WLF262157 WUY262157:WVB262157 IM327693:IP327693 SI327693:SL327693 ACE327693:ACH327693 AMA327693:AMD327693 AVW327693:AVZ327693 BFS327693:BFV327693 BPO327693:BPR327693 BZK327693:BZN327693 CJG327693:CJJ327693 CTC327693:CTF327693 DCY327693:DDB327693 DMU327693:DMX327693 DWQ327693:DWT327693 EGM327693:EGP327693 EQI327693:EQL327693 FAE327693:FAH327693 FKA327693:FKD327693 FTW327693:FTZ327693 GDS327693:GDV327693 GNO327693:GNR327693 GXK327693:GXN327693 HHG327693:HHJ327693 HRC327693:HRF327693 IAY327693:IBB327693 IKU327693:IKX327693 IUQ327693:IUT327693 JEM327693:JEP327693 JOI327693:JOL327693 JYE327693:JYH327693 KIA327693:KID327693 KRW327693:KRZ327693 LBS327693:LBV327693 LLO327693:LLR327693 LVK327693:LVN327693 MFG327693:MFJ327693 MPC327693:MPF327693 MYY327693:MZB327693 NIU327693:NIX327693 NSQ327693:NST327693 OCM327693:OCP327693 OMI327693:OML327693 OWE327693:OWH327693 PGA327693:PGD327693 PPW327693:PPZ327693 PZS327693:PZV327693 QJO327693:QJR327693 QTK327693:QTN327693 RDG327693:RDJ327693 RNC327693:RNF327693 RWY327693:RXB327693 SGU327693:SGX327693 SQQ327693:SQT327693 TAM327693:TAP327693 TKI327693:TKL327693 TUE327693:TUH327693 UEA327693:UED327693 UNW327693:UNZ327693 UXS327693:UXV327693 VHO327693:VHR327693 VRK327693:VRN327693 WBG327693:WBJ327693 WLC327693:WLF327693 WUY327693:WVB327693 IM393229:IP393229 SI393229:SL393229 ACE393229:ACH393229 AMA393229:AMD393229 AVW393229:AVZ393229 BFS393229:BFV393229 BPO393229:BPR393229 BZK393229:BZN393229 CJG393229:CJJ393229 CTC393229:CTF393229 DCY393229:DDB393229 DMU393229:DMX393229 DWQ393229:DWT393229 EGM393229:EGP393229 EQI393229:EQL393229 FAE393229:FAH393229 FKA393229:FKD393229 FTW393229:FTZ393229 GDS393229:GDV393229 GNO393229:GNR393229 GXK393229:GXN393229 HHG393229:HHJ393229 HRC393229:HRF393229 IAY393229:IBB393229 IKU393229:IKX393229 IUQ393229:IUT393229 JEM393229:JEP393229 JOI393229:JOL393229 JYE393229:JYH393229 KIA393229:KID393229 KRW393229:KRZ393229 LBS393229:LBV393229 LLO393229:LLR393229 LVK393229:LVN393229 MFG393229:MFJ393229 MPC393229:MPF393229 MYY393229:MZB393229 NIU393229:NIX393229 NSQ393229:NST393229 OCM393229:OCP393229 OMI393229:OML393229 OWE393229:OWH393229 PGA393229:PGD393229 PPW393229:PPZ393229 PZS393229:PZV393229 QJO393229:QJR393229 QTK393229:QTN393229 RDG393229:RDJ393229 RNC393229:RNF393229 RWY393229:RXB393229 SGU393229:SGX393229 SQQ393229:SQT393229 TAM393229:TAP393229 TKI393229:TKL393229 TUE393229:TUH393229 UEA393229:UED393229 UNW393229:UNZ393229 UXS393229:UXV393229 VHO393229:VHR393229 VRK393229:VRN393229 WBG393229:WBJ393229 WLC393229:WLF393229 WUY393229:WVB393229 IM458765:IP458765 SI458765:SL458765 ACE458765:ACH458765 AMA458765:AMD458765 AVW458765:AVZ458765 BFS458765:BFV458765 BPO458765:BPR458765 BZK458765:BZN458765 CJG458765:CJJ458765 CTC458765:CTF458765 DCY458765:DDB458765 DMU458765:DMX458765 DWQ458765:DWT458765 EGM458765:EGP458765 EQI458765:EQL458765 FAE458765:FAH458765 FKA458765:FKD458765 FTW458765:FTZ458765 GDS458765:GDV458765 GNO458765:GNR458765 GXK458765:GXN458765 HHG458765:HHJ458765 HRC458765:HRF458765 IAY458765:IBB458765 IKU458765:IKX458765 IUQ458765:IUT458765 JEM458765:JEP458765 JOI458765:JOL458765 JYE458765:JYH458765 KIA458765:KID458765 KRW458765:KRZ458765 LBS458765:LBV458765 LLO458765:LLR458765 LVK458765:LVN458765 MFG458765:MFJ458765 MPC458765:MPF458765 MYY458765:MZB458765 NIU458765:NIX458765 NSQ458765:NST458765 OCM458765:OCP458765 OMI458765:OML458765 OWE458765:OWH458765 PGA458765:PGD458765 PPW458765:PPZ458765 PZS458765:PZV458765 QJO458765:QJR458765 QTK458765:QTN458765 RDG458765:RDJ458765 RNC458765:RNF458765 RWY458765:RXB458765 SGU458765:SGX458765 SQQ458765:SQT458765 TAM458765:TAP458765 TKI458765:TKL458765 TUE458765:TUH458765 UEA458765:UED458765 UNW458765:UNZ458765 UXS458765:UXV458765 VHO458765:VHR458765 VRK458765:VRN458765 WBG458765:WBJ458765 WLC458765:WLF458765 WUY458765:WVB458765 IM524301:IP524301 SI524301:SL524301 ACE524301:ACH524301 AMA524301:AMD524301 AVW524301:AVZ524301 BFS524301:BFV524301 BPO524301:BPR524301 BZK524301:BZN524301 CJG524301:CJJ524301 CTC524301:CTF524301 DCY524301:DDB524301 DMU524301:DMX524301 DWQ524301:DWT524301 EGM524301:EGP524301 EQI524301:EQL524301 FAE524301:FAH524301 FKA524301:FKD524301 FTW524301:FTZ524301 GDS524301:GDV524301 GNO524301:GNR524301 GXK524301:GXN524301 HHG524301:HHJ524301 HRC524301:HRF524301 IAY524301:IBB524301 IKU524301:IKX524301 IUQ524301:IUT524301 JEM524301:JEP524301 JOI524301:JOL524301 JYE524301:JYH524301 KIA524301:KID524301 KRW524301:KRZ524301 LBS524301:LBV524301 LLO524301:LLR524301 LVK524301:LVN524301 MFG524301:MFJ524301 MPC524301:MPF524301 MYY524301:MZB524301 NIU524301:NIX524301 NSQ524301:NST524301 OCM524301:OCP524301 OMI524301:OML524301 OWE524301:OWH524301 PGA524301:PGD524301 PPW524301:PPZ524301 PZS524301:PZV524301 QJO524301:QJR524301 QTK524301:QTN524301 RDG524301:RDJ524301 RNC524301:RNF524301 RWY524301:RXB524301 SGU524301:SGX524301 SQQ524301:SQT524301 TAM524301:TAP524301 TKI524301:TKL524301 TUE524301:TUH524301 UEA524301:UED524301 UNW524301:UNZ524301 UXS524301:UXV524301 VHO524301:VHR524301 VRK524301:VRN524301 WBG524301:WBJ524301 WLC524301:WLF524301 WUY524301:WVB524301 IM589837:IP589837 SI589837:SL589837 ACE589837:ACH589837 AMA589837:AMD589837 AVW589837:AVZ589837 BFS589837:BFV589837 BPO589837:BPR589837 BZK589837:BZN589837 CJG589837:CJJ589837 CTC589837:CTF589837 DCY589837:DDB589837 DMU589837:DMX589837 DWQ589837:DWT589837 EGM589837:EGP589837 EQI589837:EQL589837 FAE589837:FAH589837 FKA589837:FKD589837 FTW589837:FTZ589837 GDS589837:GDV589837 GNO589837:GNR589837 GXK589837:GXN589837 HHG589837:HHJ589837 HRC589837:HRF589837 IAY589837:IBB589837 IKU589837:IKX589837 IUQ589837:IUT589837 JEM589837:JEP589837 JOI589837:JOL589837 JYE589837:JYH589837 KIA589837:KID589837 KRW589837:KRZ589837 LBS589837:LBV589837 LLO589837:LLR589837 LVK589837:LVN589837 MFG589837:MFJ589837 MPC589837:MPF589837 MYY589837:MZB589837 NIU589837:NIX589837 NSQ589837:NST589837 OCM589837:OCP589837 OMI589837:OML589837 OWE589837:OWH589837 PGA589837:PGD589837 PPW589837:PPZ589837 PZS589837:PZV589837 QJO589837:QJR589837 QTK589837:QTN589837 RDG589837:RDJ589837 RNC589837:RNF589837 RWY589837:RXB589837 SGU589837:SGX589837 SQQ589837:SQT589837 TAM589837:TAP589837 TKI589837:TKL589837 TUE589837:TUH589837 UEA589837:UED589837 UNW589837:UNZ589837 UXS589837:UXV589837 VHO589837:VHR589837 VRK589837:VRN589837 WBG589837:WBJ589837 WLC589837:WLF589837 WUY589837:WVB589837 IM655373:IP655373 SI655373:SL655373 ACE655373:ACH655373 AMA655373:AMD655373 AVW655373:AVZ655373 BFS655373:BFV655373 BPO655373:BPR655373 BZK655373:BZN655373 CJG655373:CJJ655373 CTC655373:CTF655373 DCY655373:DDB655373 DMU655373:DMX655373 DWQ655373:DWT655373 EGM655373:EGP655373 EQI655373:EQL655373 FAE655373:FAH655373 FKA655373:FKD655373 FTW655373:FTZ655373 GDS655373:GDV655373 GNO655373:GNR655373 GXK655373:GXN655373 HHG655373:HHJ655373 HRC655373:HRF655373 IAY655373:IBB655373 IKU655373:IKX655373 IUQ655373:IUT655373 JEM655373:JEP655373 JOI655373:JOL655373 JYE655373:JYH655373 KIA655373:KID655373 KRW655373:KRZ655373 LBS655373:LBV655373 LLO655373:LLR655373 LVK655373:LVN655373 MFG655373:MFJ655373 MPC655373:MPF655373 MYY655373:MZB655373 NIU655373:NIX655373 NSQ655373:NST655373 OCM655373:OCP655373 OMI655373:OML655373 OWE655373:OWH655373 PGA655373:PGD655373 PPW655373:PPZ655373 PZS655373:PZV655373 QJO655373:QJR655373 QTK655373:QTN655373 RDG655373:RDJ655373 RNC655373:RNF655373 RWY655373:RXB655373 SGU655373:SGX655373 SQQ655373:SQT655373 TAM655373:TAP655373 TKI655373:TKL655373 TUE655373:TUH655373 UEA655373:UED655373 UNW655373:UNZ655373 UXS655373:UXV655373 VHO655373:VHR655373 VRK655373:VRN655373 WBG655373:WBJ655373 WLC655373:WLF655373 WUY655373:WVB655373 IM720909:IP720909 SI720909:SL720909 ACE720909:ACH720909 AMA720909:AMD720909 AVW720909:AVZ720909 BFS720909:BFV720909 BPO720909:BPR720909 BZK720909:BZN720909 CJG720909:CJJ720909 CTC720909:CTF720909 DCY720909:DDB720909 DMU720909:DMX720909 DWQ720909:DWT720909 EGM720909:EGP720909 EQI720909:EQL720909 FAE720909:FAH720909 FKA720909:FKD720909 FTW720909:FTZ720909 GDS720909:GDV720909 GNO720909:GNR720909 GXK720909:GXN720909 HHG720909:HHJ720909 HRC720909:HRF720909 IAY720909:IBB720909 IKU720909:IKX720909 IUQ720909:IUT720909 JEM720909:JEP720909 JOI720909:JOL720909 JYE720909:JYH720909 KIA720909:KID720909 KRW720909:KRZ720909 LBS720909:LBV720909 LLO720909:LLR720909 LVK720909:LVN720909 MFG720909:MFJ720909 MPC720909:MPF720909 MYY720909:MZB720909 NIU720909:NIX720909 NSQ720909:NST720909 OCM720909:OCP720909 OMI720909:OML720909 OWE720909:OWH720909 PGA720909:PGD720909 PPW720909:PPZ720909 PZS720909:PZV720909 QJO720909:QJR720909 QTK720909:QTN720909 RDG720909:RDJ720909 RNC720909:RNF720909 RWY720909:RXB720909 SGU720909:SGX720909 SQQ720909:SQT720909 TAM720909:TAP720909 TKI720909:TKL720909 TUE720909:TUH720909 UEA720909:UED720909 UNW720909:UNZ720909 UXS720909:UXV720909 VHO720909:VHR720909 VRK720909:VRN720909 WBG720909:WBJ720909 WLC720909:WLF720909 WUY720909:WVB720909 IM786445:IP786445 SI786445:SL786445 ACE786445:ACH786445 AMA786445:AMD786445 AVW786445:AVZ786445 BFS786445:BFV786445 BPO786445:BPR786445 BZK786445:BZN786445 CJG786445:CJJ786445 CTC786445:CTF786445 DCY786445:DDB786445 DMU786445:DMX786445 DWQ786445:DWT786445 EGM786445:EGP786445 EQI786445:EQL786445 FAE786445:FAH786445 FKA786445:FKD786445 FTW786445:FTZ786445 GDS786445:GDV786445 GNO786445:GNR786445 GXK786445:GXN786445 HHG786445:HHJ786445 HRC786445:HRF786445 IAY786445:IBB786445 IKU786445:IKX786445 IUQ786445:IUT786445 JEM786445:JEP786445 JOI786445:JOL786445 JYE786445:JYH786445 KIA786445:KID786445 KRW786445:KRZ786445 LBS786445:LBV786445 LLO786445:LLR786445 LVK786445:LVN786445 MFG786445:MFJ786445 MPC786445:MPF786445 MYY786445:MZB786445 NIU786445:NIX786445 NSQ786445:NST786445 OCM786445:OCP786445 OMI786445:OML786445 OWE786445:OWH786445 PGA786445:PGD786445 PPW786445:PPZ786445 PZS786445:PZV786445 QJO786445:QJR786445 QTK786445:QTN786445 RDG786445:RDJ786445 RNC786445:RNF786445 RWY786445:RXB786445 SGU786445:SGX786445 SQQ786445:SQT786445 TAM786445:TAP786445 TKI786445:TKL786445 TUE786445:TUH786445 UEA786445:UED786445 UNW786445:UNZ786445 UXS786445:UXV786445 VHO786445:VHR786445 VRK786445:VRN786445 WBG786445:WBJ786445 WLC786445:WLF786445 WUY786445:WVB786445 IM851981:IP851981 SI851981:SL851981 ACE851981:ACH851981 AMA851981:AMD851981 AVW851981:AVZ851981 BFS851981:BFV851981 BPO851981:BPR851981 BZK851981:BZN851981 CJG851981:CJJ851981 CTC851981:CTF851981 DCY851981:DDB851981 DMU851981:DMX851981 DWQ851981:DWT851981 EGM851981:EGP851981 EQI851981:EQL851981 FAE851981:FAH851981 FKA851981:FKD851981 FTW851981:FTZ851981 GDS851981:GDV851981 GNO851981:GNR851981 GXK851981:GXN851981 HHG851981:HHJ851981 HRC851981:HRF851981 IAY851981:IBB851981 IKU851981:IKX851981 IUQ851981:IUT851981 JEM851981:JEP851981 JOI851981:JOL851981 JYE851981:JYH851981 KIA851981:KID851981 KRW851981:KRZ851981 LBS851981:LBV851981 LLO851981:LLR851981 LVK851981:LVN851981 MFG851981:MFJ851981 MPC851981:MPF851981 MYY851981:MZB851981 NIU851981:NIX851981 NSQ851981:NST851981 OCM851981:OCP851981 OMI851981:OML851981 OWE851981:OWH851981 PGA851981:PGD851981 PPW851981:PPZ851981 PZS851981:PZV851981 QJO851981:QJR851981 QTK851981:QTN851981 RDG851981:RDJ851981 RNC851981:RNF851981 RWY851981:RXB851981 SGU851981:SGX851981 SQQ851981:SQT851981 TAM851981:TAP851981 TKI851981:TKL851981 TUE851981:TUH851981 UEA851981:UED851981 UNW851981:UNZ851981 UXS851981:UXV851981 VHO851981:VHR851981 VRK851981:VRN851981 WBG851981:WBJ851981 WLC851981:WLF851981 WUY851981:WVB851981 IM917517:IP917517 SI917517:SL917517 ACE917517:ACH917517 AMA917517:AMD917517 AVW917517:AVZ917517 BFS917517:BFV917517 BPO917517:BPR917517 BZK917517:BZN917517 CJG917517:CJJ917517 CTC917517:CTF917517 DCY917517:DDB917517 DMU917517:DMX917517 DWQ917517:DWT917517 EGM917517:EGP917517 EQI917517:EQL917517 FAE917517:FAH917517 FKA917517:FKD917517 FTW917517:FTZ917517 GDS917517:GDV917517 GNO917517:GNR917517 GXK917517:GXN917517 HHG917517:HHJ917517 HRC917517:HRF917517 IAY917517:IBB917517 IKU917517:IKX917517 IUQ917517:IUT917517 JEM917517:JEP917517 JOI917517:JOL917517 JYE917517:JYH917517 KIA917517:KID917517 KRW917517:KRZ917517 LBS917517:LBV917517 LLO917517:LLR917517 LVK917517:LVN917517 MFG917517:MFJ917517 MPC917517:MPF917517 MYY917517:MZB917517 NIU917517:NIX917517 NSQ917517:NST917517 OCM917517:OCP917517 OMI917517:OML917517 OWE917517:OWH917517 PGA917517:PGD917517 PPW917517:PPZ917517 PZS917517:PZV917517 QJO917517:QJR917517 QTK917517:QTN917517 RDG917517:RDJ917517 RNC917517:RNF917517 RWY917517:RXB917517 SGU917517:SGX917517 SQQ917517:SQT917517 TAM917517:TAP917517 TKI917517:TKL917517 TUE917517:TUH917517 UEA917517:UED917517 UNW917517:UNZ917517 UXS917517:UXV917517 VHO917517:VHR917517 VRK917517:VRN917517 WBG917517:WBJ917517 WLC917517:WLF917517 WUY917517:WVB917517 IM983053:IP983053 SI983053:SL983053 ACE983053:ACH983053 AMA983053:AMD983053 AVW983053:AVZ983053 BFS983053:BFV983053 BPO983053:BPR983053 BZK983053:BZN983053 CJG983053:CJJ983053 CTC983053:CTF983053 DCY983053:DDB983053 DMU983053:DMX983053 DWQ983053:DWT983053 EGM983053:EGP983053 EQI983053:EQL983053 FAE983053:FAH983053 FKA983053:FKD983053 FTW983053:FTZ983053 GDS983053:GDV983053 GNO983053:GNR983053 GXK983053:GXN983053 HHG983053:HHJ983053 HRC983053:HRF983053 IAY983053:IBB983053 IKU983053:IKX983053 IUQ983053:IUT983053 JEM983053:JEP983053 JOI983053:JOL983053 JYE983053:JYH983053 KIA983053:KID983053 KRW983053:KRZ983053 LBS983053:LBV983053 LLO983053:LLR983053 LVK983053:LVN983053 MFG983053:MFJ983053 MPC983053:MPF983053 MYY983053:MZB983053 NIU983053:NIX983053 NSQ983053:NST983053 OCM983053:OCP983053 OMI983053:OML983053 OWE983053:OWH983053 PGA983053:PGD983053 PPW983053:PPZ983053 PZS983053:PZV983053 QJO983053:QJR983053 QTK983053:QTN983053 RDG983053:RDJ983053 RNC983053:RNF983053 RWY983053:RXB983053 SGU983053:SGX983053 SQQ983053:SQT983053 TAM983053:TAP983053 TKI983053:TKL983053 TUE983053:TUH983053 UEA983053:UED983053 UNW983053:UNZ983053 UXS983053:UXV983053 VHO983053:VHR983053 VRK983053:VRN983053 WBG983053:WBJ983053 WLC983053:WLF983053 WUY983053:WVB983053 F65543:H65548 IO65543:IQ65548 SK65543:SM65548 ACG65543:ACI65548 AMC65543:AME65548 AVY65543:AWA65548 BFU65543:BFW65548 BPQ65543:BPS65548 BZM65543:BZO65548 CJI65543:CJK65548 CTE65543:CTG65548 DDA65543:DDC65548 DMW65543:DMY65548 DWS65543:DWU65548 EGO65543:EGQ65548 EQK65543:EQM65548 FAG65543:FAI65548 FKC65543:FKE65548 FTY65543:FUA65548 GDU65543:GDW65548 GNQ65543:GNS65548 GXM65543:GXO65548 HHI65543:HHK65548 HRE65543:HRG65548 IBA65543:IBC65548 IKW65543:IKY65548 IUS65543:IUU65548 JEO65543:JEQ65548 JOK65543:JOM65548 JYG65543:JYI65548 KIC65543:KIE65548 KRY65543:KSA65548 LBU65543:LBW65548 LLQ65543:LLS65548 LVM65543:LVO65548 MFI65543:MFK65548 MPE65543:MPG65548 MZA65543:MZC65548 NIW65543:NIY65548 NSS65543:NSU65548 OCO65543:OCQ65548 OMK65543:OMM65548 OWG65543:OWI65548 PGC65543:PGE65548 PPY65543:PQA65548 PZU65543:PZW65548 QJQ65543:QJS65548 QTM65543:QTO65548 RDI65543:RDK65548 RNE65543:RNG65548 RXA65543:RXC65548 SGW65543:SGY65548 SQS65543:SQU65548 TAO65543:TAQ65548 TKK65543:TKM65548 TUG65543:TUI65548 UEC65543:UEE65548 UNY65543:UOA65548 UXU65543:UXW65548 VHQ65543:VHS65548 VRM65543:VRO65548 WBI65543:WBK65548 WLE65543:WLG65548 WVA65543:WVC65548 F131079:H131084 IO131079:IQ131084 SK131079:SM131084 ACG131079:ACI131084 AMC131079:AME131084 AVY131079:AWA131084 BFU131079:BFW131084 BPQ131079:BPS131084 BZM131079:BZO131084 CJI131079:CJK131084 CTE131079:CTG131084 DDA131079:DDC131084 DMW131079:DMY131084 DWS131079:DWU131084 EGO131079:EGQ131084 EQK131079:EQM131084 FAG131079:FAI131084 FKC131079:FKE131084 FTY131079:FUA131084 GDU131079:GDW131084 GNQ131079:GNS131084 GXM131079:GXO131084 HHI131079:HHK131084 HRE131079:HRG131084 IBA131079:IBC131084 IKW131079:IKY131084 IUS131079:IUU131084 JEO131079:JEQ131084 JOK131079:JOM131084 JYG131079:JYI131084 KIC131079:KIE131084 KRY131079:KSA131084 LBU131079:LBW131084 LLQ131079:LLS131084 LVM131079:LVO131084 MFI131079:MFK131084 MPE131079:MPG131084 MZA131079:MZC131084 NIW131079:NIY131084 NSS131079:NSU131084 OCO131079:OCQ131084 OMK131079:OMM131084 OWG131079:OWI131084 PGC131079:PGE131084 PPY131079:PQA131084 PZU131079:PZW131084 QJQ131079:QJS131084 QTM131079:QTO131084 RDI131079:RDK131084 RNE131079:RNG131084 RXA131079:RXC131084 SGW131079:SGY131084 SQS131079:SQU131084 TAO131079:TAQ131084 TKK131079:TKM131084 TUG131079:TUI131084 UEC131079:UEE131084 UNY131079:UOA131084 UXU131079:UXW131084 VHQ131079:VHS131084 VRM131079:VRO131084 WBI131079:WBK131084 WLE131079:WLG131084 WVA131079:WVC131084 F196615:H196620 IO196615:IQ196620 SK196615:SM196620 ACG196615:ACI196620 AMC196615:AME196620 AVY196615:AWA196620 BFU196615:BFW196620 BPQ196615:BPS196620 BZM196615:BZO196620 CJI196615:CJK196620 CTE196615:CTG196620 DDA196615:DDC196620 DMW196615:DMY196620 DWS196615:DWU196620 EGO196615:EGQ196620 EQK196615:EQM196620 FAG196615:FAI196620 FKC196615:FKE196620 FTY196615:FUA196620 GDU196615:GDW196620 GNQ196615:GNS196620 GXM196615:GXO196620 HHI196615:HHK196620 HRE196615:HRG196620 IBA196615:IBC196620 IKW196615:IKY196620 IUS196615:IUU196620 JEO196615:JEQ196620 JOK196615:JOM196620 JYG196615:JYI196620 KIC196615:KIE196620 KRY196615:KSA196620 LBU196615:LBW196620 LLQ196615:LLS196620 LVM196615:LVO196620 MFI196615:MFK196620 MPE196615:MPG196620 MZA196615:MZC196620 NIW196615:NIY196620 NSS196615:NSU196620 OCO196615:OCQ196620 OMK196615:OMM196620 OWG196615:OWI196620 PGC196615:PGE196620 PPY196615:PQA196620 PZU196615:PZW196620 QJQ196615:QJS196620 QTM196615:QTO196620 RDI196615:RDK196620 RNE196615:RNG196620 RXA196615:RXC196620 SGW196615:SGY196620 SQS196615:SQU196620 TAO196615:TAQ196620 TKK196615:TKM196620 TUG196615:TUI196620 UEC196615:UEE196620 UNY196615:UOA196620 UXU196615:UXW196620 VHQ196615:VHS196620 VRM196615:VRO196620 WBI196615:WBK196620 WLE196615:WLG196620 WVA196615:WVC196620 F262151:H262156 IO262151:IQ262156 SK262151:SM262156 ACG262151:ACI262156 AMC262151:AME262156 AVY262151:AWA262156 BFU262151:BFW262156 BPQ262151:BPS262156 BZM262151:BZO262156 CJI262151:CJK262156 CTE262151:CTG262156 DDA262151:DDC262156 DMW262151:DMY262156 DWS262151:DWU262156 EGO262151:EGQ262156 EQK262151:EQM262156 FAG262151:FAI262156 FKC262151:FKE262156 FTY262151:FUA262156 GDU262151:GDW262156 GNQ262151:GNS262156 GXM262151:GXO262156 HHI262151:HHK262156 HRE262151:HRG262156 IBA262151:IBC262156 IKW262151:IKY262156 IUS262151:IUU262156 JEO262151:JEQ262156 JOK262151:JOM262156 JYG262151:JYI262156 KIC262151:KIE262156 KRY262151:KSA262156 LBU262151:LBW262156 LLQ262151:LLS262156 LVM262151:LVO262156 MFI262151:MFK262156 MPE262151:MPG262156 MZA262151:MZC262156 NIW262151:NIY262156 NSS262151:NSU262156 OCO262151:OCQ262156 OMK262151:OMM262156 OWG262151:OWI262156 PGC262151:PGE262156 PPY262151:PQA262156 PZU262151:PZW262156 QJQ262151:QJS262156 QTM262151:QTO262156 RDI262151:RDK262156 RNE262151:RNG262156 RXA262151:RXC262156 SGW262151:SGY262156 SQS262151:SQU262156 TAO262151:TAQ262156 TKK262151:TKM262156 TUG262151:TUI262156 UEC262151:UEE262156 UNY262151:UOA262156 UXU262151:UXW262156 VHQ262151:VHS262156 VRM262151:VRO262156 WBI262151:WBK262156 WLE262151:WLG262156 WVA262151:WVC262156 F327687:H327692 IO327687:IQ327692 SK327687:SM327692 ACG327687:ACI327692 AMC327687:AME327692 AVY327687:AWA327692 BFU327687:BFW327692 BPQ327687:BPS327692 BZM327687:BZO327692 CJI327687:CJK327692 CTE327687:CTG327692 DDA327687:DDC327692 DMW327687:DMY327692 DWS327687:DWU327692 EGO327687:EGQ327692 EQK327687:EQM327692 FAG327687:FAI327692 FKC327687:FKE327692 FTY327687:FUA327692 GDU327687:GDW327692 GNQ327687:GNS327692 GXM327687:GXO327692 HHI327687:HHK327692 HRE327687:HRG327692 IBA327687:IBC327692 IKW327687:IKY327692 IUS327687:IUU327692 JEO327687:JEQ327692 JOK327687:JOM327692 JYG327687:JYI327692 KIC327687:KIE327692 KRY327687:KSA327692 LBU327687:LBW327692 LLQ327687:LLS327692 LVM327687:LVO327692 MFI327687:MFK327692 MPE327687:MPG327692 MZA327687:MZC327692 NIW327687:NIY327692 NSS327687:NSU327692 OCO327687:OCQ327692 OMK327687:OMM327692 OWG327687:OWI327692 PGC327687:PGE327692 PPY327687:PQA327692 PZU327687:PZW327692 QJQ327687:QJS327692 QTM327687:QTO327692 RDI327687:RDK327692 RNE327687:RNG327692 RXA327687:RXC327692 SGW327687:SGY327692 SQS327687:SQU327692 TAO327687:TAQ327692 TKK327687:TKM327692 TUG327687:TUI327692 UEC327687:UEE327692 UNY327687:UOA327692 UXU327687:UXW327692 VHQ327687:VHS327692 VRM327687:VRO327692 WBI327687:WBK327692 WLE327687:WLG327692 WVA327687:WVC327692 F393223:H393228 IO393223:IQ393228 SK393223:SM393228 ACG393223:ACI393228 AMC393223:AME393228 AVY393223:AWA393228 BFU393223:BFW393228 BPQ393223:BPS393228 BZM393223:BZO393228 CJI393223:CJK393228 CTE393223:CTG393228 DDA393223:DDC393228 DMW393223:DMY393228 DWS393223:DWU393228 EGO393223:EGQ393228 EQK393223:EQM393228 FAG393223:FAI393228 FKC393223:FKE393228 FTY393223:FUA393228 GDU393223:GDW393228 GNQ393223:GNS393228 GXM393223:GXO393228 HHI393223:HHK393228 HRE393223:HRG393228 IBA393223:IBC393228 IKW393223:IKY393228 IUS393223:IUU393228 JEO393223:JEQ393228 JOK393223:JOM393228 JYG393223:JYI393228 KIC393223:KIE393228 KRY393223:KSA393228 LBU393223:LBW393228 LLQ393223:LLS393228 LVM393223:LVO393228 MFI393223:MFK393228 MPE393223:MPG393228 MZA393223:MZC393228 NIW393223:NIY393228 NSS393223:NSU393228 OCO393223:OCQ393228 OMK393223:OMM393228 OWG393223:OWI393228 PGC393223:PGE393228 PPY393223:PQA393228 PZU393223:PZW393228 QJQ393223:QJS393228 QTM393223:QTO393228 RDI393223:RDK393228 RNE393223:RNG393228 RXA393223:RXC393228 SGW393223:SGY393228 SQS393223:SQU393228 TAO393223:TAQ393228 TKK393223:TKM393228 TUG393223:TUI393228 UEC393223:UEE393228 UNY393223:UOA393228 UXU393223:UXW393228 VHQ393223:VHS393228 VRM393223:VRO393228 WBI393223:WBK393228 WLE393223:WLG393228 WVA393223:WVC393228 F458759:H458764 IO458759:IQ458764 SK458759:SM458764 ACG458759:ACI458764 AMC458759:AME458764 AVY458759:AWA458764 BFU458759:BFW458764 BPQ458759:BPS458764 BZM458759:BZO458764 CJI458759:CJK458764 CTE458759:CTG458764 DDA458759:DDC458764 DMW458759:DMY458764 DWS458759:DWU458764 EGO458759:EGQ458764 EQK458759:EQM458764 FAG458759:FAI458764 FKC458759:FKE458764 FTY458759:FUA458764 GDU458759:GDW458764 GNQ458759:GNS458764 GXM458759:GXO458764 HHI458759:HHK458764 HRE458759:HRG458764 IBA458759:IBC458764 IKW458759:IKY458764 IUS458759:IUU458764 JEO458759:JEQ458764 JOK458759:JOM458764 JYG458759:JYI458764 KIC458759:KIE458764 KRY458759:KSA458764 LBU458759:LBW458764 LLQ458759:LLS458764 LVM458759:LVO458764 MFI458759:MFK458764 MPE458759:MPG458764 MZA458759:MZC458764 NIW458759:NIY458764 NSS458759:NSU458764 OCO458759:OCQ458764 OMK458759:OMM458764 OWG458759:OWI458764 PGC458759:PGE458764 PPY458759:PQA458764 PZU458759:PZW458764 QJQ458759:QJS458764 QTM458759:QTO458764 RDI458759:RDK458764 RNE458759:RNG458764 RXA458759:RXC458764 SGW458759:SGY458764 SQS458759:SQU458764 TAO458759:TAQ458764 TKK458759:TKM458764 TUG458759:TUI458764 UEC458759:UEE458764 UNY458759:UOA458764 UXU458759:UXW458764 VHQ458759:VHS458764 VRM458759:VRO458764 WBI458759:WBK458764 WLE458759:WLG458764 WVA458759:WVC458764 F524295:H524300 IO524295:IQ524300 SK524295:SM524300 ACG524295:ACI524300 AMC524295:AME524300 AVY524295:AWA524300 BFU524295:BFW524300 BPQ524295:BPS524300 BZM524295:BZO524300 CJI524295:CJK524300 CTE524295:CTG524300 DDA524295:DDC524300 DMW524295:DMY524300 DWS524295:DWU524300 EGO524295:EGQ524300 EQK524295:EQM524300 FAG524295:FAI524300 FKC524295:FKE524300 FTY524295:FUA524300 GDU524295:GDW524300 GNQ524295:GNS524300 GXM524295:GXO524300 HHI524295:HHK524300 HRE524295:HRG524300 IBA524295:IBC524300 IKW524295:IKY524300 IUS524295:IUU524300 JEO524295:JEQ524300 JOK524295:JOM524300 JYG524295:JYI524300 KIC524295:KIE524300 KRY524295:KSA524300 LBU524295:LBW524300 LLQ524295:LLS524300 LVM524295:LVO524300 MFI524295:MFK524300 MPE524295:MPG524300 MZA524295:MZC524300 NIW524295:NIY524300 NSS524295:NSU524300 OCO524295:OCQ524300 OMK524295:OMM524300 OWG524295:OWI524300 PGC524295:PGE524300 PPY524295:PQA524300 PZU524295:PZW524300 QJQ524295:QJS524300 QTM524295:QTO524300 RDI524295:RDK524300 RNE524295:RNG524300 RXA524295:RXC524300 SGW524295:SGY524300 SQS524295:SQU524300 TAO524295:TAQ524300 TKK524295:TKM524300 TUG524295:TUI524300 UEC524295:UEE524300 UNY524295:UOA524300 UXU524295:UXW524300 VHQ524295:VHS524300 VRM524295:VRO524300 WBI524295:WBK524300 WLE524295:WLG524300 WVA524295:WVC524300 F589831:H589836 IO589831:IQ589836 SK589831:SM589836 ACG589831:ACI589836 AMC589831:AME589836 AVY589831:AWA589836 BFU589831:BFW589836 BPQ589831:BPS589836 BZM589831:BZO589836 CJI589831:CJK589836 CTE589831:CTG589836 DDA589831:DDC589836 DMW589831:DMY589836 DWS589831:DWU589836 EGO589831:EGQ589836 EQK589831:EQM589836 FAG589831:FAI589836 FKC589831:FKE589836 FTY589831:FUA589836 GDU589831:GDW589836 GNQ589831:GNS589836 GXM589831:GXO589836 HHI589831:HHK589836 HRE589831:HRG589836 IBA589831:IBC589836 IKW589831:IKY589836 IUS589831:IUU589836 JEO589831:JEQ589836 JOK589831:JOM589836 JYG589831:JYI589836 KIC589831:KIE589836 KRY589831:KSA589836 LBU589831:LBW589836 LLQ589831:LLS589836 LVM589831:LVO589836 MFI589831:MFK589836 MPE589831:MPG589836 MZA589831:MZC589836 NIW589831:NIY589836 NSS589831:NSU589836 OCO589831:OCQ589836 OMK589831:OMM589836 OWG589831:OWI589836 PGC589831:PGE589836 PPY589831:PQA589836 PZU589831:PZW589836 QJQ589831:QJS589836 QTM589831:QTO589836 RDI589831:RDK589836 RNE589831:RNG589836 RXA589831:RXC589836 SGW589831:SGY589836 SQS589831:SQU589836 TAO589831:TAQ589836 TKK589831:TKM589836 TUG589831:TUI589836 UEC589831:UEE589836 UNY589831:UOA589836 UXU589831:UXW589836 VHQ589831:VHS589836 VRM589831:VRO589836 WBI589831:WBK589836 WLE589831:WLG589836 WVA589831:WVC589836 F655367:H655372 IO655367:IQ655372 SK655367:SM655372 ACG655367:ACI655372 AMC655367:AME655372 AVY655367:AWA655372 BFU655367:BFW655372 BPQ655367:BPS655372 BZM655367:BZO655372 CJI655367:CJK655372 CTE655367:CTG655372 DDA655367:DDC655372 DMW655367:DMY655372 DWS655367:DWU655372 EGO655367:EGQ655372 EQK655367:EQM655372 FAG655367:FAI655372 FKC655367:FKE655372 FTY655367:FUA655372 GDU655367:GDW655372 GNQ655367:GNS655372 GXM655367:GXO655372 HHI655367:HHK655372 HRE655367:HRG655372 IBA655367:IBC655372 IKW655367:IKY655372 IUS655367:IUU655372 JEO655367:JEQ655372 JOK655367:JOM655372 JYG655367:JYI655372 KIC655367:KIE655372 KRY655367:KSA655372 LBU655367:LBW655372 LLQ655367:LLS655372 LVM655367:LVO655372 MFI655367:MFK655372 MPE655367:MPG655372 MZA655367:MZC655372 NIW655367:NIY655372 NSS655367:NSU655372 OCO655367:OCQ655372 OMK655367:OMM655372 OWG655367:OWI655372 PGC655367:PGE655372 PPY655367:PQA655372 PZU655367:PZW655372 QJQ655367:QJS655372 QTM655367:QTO655372 RDI655367:RDK655372 RNE655367:RNG655372 RXA655367:RXC655372 SGW655367:SGY655372 SQS655367:SQU655372 TAO655367:TAQ655372 TKK655367:TKM655372 TUG655367:TUI655372 UEC655367:UEE655372 UNY655367:UOA655372 UXU655367:UXW655372 VHQ655367:VHS655372 VRM655367:VRO655372 WBI655367:WBK655372 WLE655367:WLG655372 WVA655367:WVC655372 F720903:H720908 IO720903:IQ720908 SK720903:SM720908 ACG720903:ACI720908 AMC720903:AME720908 AVY720903:AWA720908 BFU720903:BFW720908 BPQ720903:BPS720908 BZM720903:BZO720908 CJI720903:CJK720908 CTE720903:CTG720908 DDA720903:DDC720908 DMW720903:DMY720908 DWS720903:DWU720908 EGO720903:EGQ720908 EQK720903:EQM720908 FAG720903:FAI720908 FKC720903:FKE720908 FTY720903:FUA720908 GDU720903:GDW720908 GNQ720903:GNS720908 GXM720903:GXO720908 HHI720903:HHK720908 HRE720903:HRG720908 IBA720903:IBC720908 IKW720903:IKY720908 IUS720903:IUU720908 JEO720903:JEQ720908 JOK720903:JOM720908 JYG720903:JYI720908 KIC720903:KIE720908 KRY720903:KSA720908 LBU720903:LBW720908 LLQ720903:LLS720908 LVM720903:LVO720908 MFI720903:MFK720908 MPE720903:MPG720908 MZA720903:MZC720908 NIW720903:NIY720908 NSS720903:NSU720908 OCO720903:OCQ720908 OMK720903:OMM720908 OWG720903:OWI720908 PGC720903:PGE720908 PPY720903:PQA720908 PZU720903:PZW720908 QJQ720903:QJS720908 QTM720903:QTO720908 RDI720903:RDK720908 RNE720903:RNG720908 RXA720903:RXC720908 SGW720903:SGY720908 SQS720903:SQU720908 TAO720903:TAQ720908 TKK720903:TKM720908 TUG720903:TUI720908 UEC720903:UEE720908 UNY720903:UOA720908 UXU720903:UXW720908 VHQ720903:VHS720908 VRM720903:VRO720908 WBI720903:WBK720908 WLE720903:WLG720908 WVA720903:WVC720908 F786439:H786444 IO786439:IQ786444 SK786439:SM786444 ACG786439:ACI786444 AMC786439:AME786444 AVY786439:AWA786444 BFU786439:BFW786444 BPQ786439:BPS786444 BZM786439:BZO786444 CJI786439:CJK786444 CTE786439:CTG786444 DDA786439:DDC786444 DMW786439:DMY786444 DWS786439:DWU786444 EGO786439:EGQ786444 EQK786439:EQM786444 FAG786439:FAI786444 FKC786439:FKE786444 FTY786439:FUA786444 GDU786439:GDW786444 GNQ786439:GNS786444 GXM786439:GXO786444 HHI786439:HHK786444 HRE786439:HRG786444 IBA786439:IBC786444 IKW786439:IKY786444 IUS786439:IUU786444 JEO786439:JEQ786444 JOK786439:JOM786444 JYG786439:JYI786444 KIC786439:KIE786444 KRY786439:KSA786444 LBU786439:LBW786444 LLQ786439:LLS786444 LVM786439:LVO786444 MFI786439:MFK786444 MPE786439:MPG786444 MZA786439:MZC786444 NIW786439:NIY786444 NSS786439:NSU786444 OCO786439:OCQ786444 OMK786439:OMM786444 OWG786439:OWI786444 PGC786439:PGE786444 PPY786439:PQA786444 PZU786439:PZW786444 QJQ786439:QJS786444 QTM786439:QTO786444 RDI786439:RDK786444 RNE786439:RNG786444 RXA786439:RXC786444 SGW786439:SGY786444 SQS786439:SQU786444 TAO786439:TAQ786444 TKK786439:TKM786444 TUG786439:TUI786444 UEC786439:UEE786444 UNY786439:UOA786444 UXU786439:UXW786444 VHQ786439:VHS786444 VRM786439:VRO786444 WBI786439:WBK786444 WLE786439:WLG786444 WVA786439:WVC786444 F851975:H851980 IO851975:IQ851980 SK851975:SM851980 ACG851975:ACI851980 AMC851975:AME851980 AVY851975:AWA851980 BFU851975:BFW851980 BPQ851975:BPS851980 BZM851975:BZO851980 CJI851975:CJK851980 CTE851975:CTG851980 DDA851975:DDC851980 DMW851975:DMY851980 DWS851975:DWU851980 EGO851975:EGQ851980 EQK851975:EQM851980 FAG851975:FAI851980 FKC851975:FKE851980 FTY851975:FUA851980 GDU851975:GDW851980 GNQ851975:GNS851980 GXM851975:GXO851980 HHI851975:HHK851980 HRE851975:HRG851980 IBA851975:IBC851980 IKW851975:IKY851980 IUS851975:IUU851980 JEO851975:JEQ851980 JOK851975:JOM851980 JYG851975:JYI851980 KIC851975:KIE851980 KRY851975:KSA851980 LBU851975:LBW851980 LLQ851975:LLS851980 LVM851975:LVO851980 MFI851975:MFK851980 MPE851975:MPG851980 MZA851975:MZC851980 NIW851975:NIY851980 NSS851975:NSU851980 OCO851975:OCQ851980 OMK851975:OMM851980 OWG851975:OWI851980 PGC851975:PGE851980 PPY851975:PQA851980 PZU851975:PZW851980 QJQ851975:QJS851980 QTM851975:QTO851980 RDI851975:RDK851980 RNE851975:RNG851980 RXA851975:RXC851980 SGW851975:SGY851980 SQS851975:SQU851980 TAO851975:TAQ851980 TKK851975:TKM851980 TUG851975:TUI851980 UEC851975:UEE851980 UNY851975:UOA851980 UXU851975:UXW851980 VHQ851975:VHS851980 VRM851975:VRO851980 WBI851975:WBK851980 WLE851975:WLG851980 WVA851975:WVC851980 F917511:H917516 IO917511:IQ917516 SK917511:SM917516 ACG917511:ACI917516 AMC917511:AME917516 AVY917511:AWA917516 BFU917511:BFW917516 BPQ917511:BPS917516 BZM917511:BZO917516 CJI917511:CJK917516 CTE917511:CTG917516 DDA917511:DDC917516 DMW917511:DMY917516 DWS917511:DWU917516 EGO917511:EGQ917516 EQK917511:EQM917516 FAG917511:FAI917516 FKC917511:FKE917516 FTY917511:FUA917516 GDU917511:GDW917516 GNQ917511:GNS917516 GXM917511:GXO917516 HHI917511:HHK917516 HRE917511:HRG917516 IBA917511:IBC917516 IKW917511:IKY917516 IUS917511:IUU917516 JEO917511:JEQ917516 JOK917511:JOM917516 JYG917511:JYI917516 KIC917511:KIE917516 KRY917511:KSA917516 LBU917511:LBW917516 LLQ917511:LLS917516 LVM917511:LVO917516 MFI917511:MFK917516 MPE917511:MPG917516 MZA917511:MZC917516 NIW917511:NIY917516 NSS917511:NSU917516 OCO917511:OCQ917516 OMK917511:OMM917516 OWG917511:OWI917516 PGC917511:PGE917516 PPY917511:PQA917516 PZU917511:PZW917516 QJQ917511:QJS917516 QTM917511:QTO917516 RDI917511:RDK917516 RNE917511:RNG917516 RXA917511:RXC917516 SGW917511:SGY917516 SQS917511:SQU917516 TAO917511:TAQ917516 TKK917511:TKM917516 TUG917511:TUI917516 UEC917511:UEE917516 UNY917511:UOA917516 UXU917511:UXW917516 VHQ917511:VHS917516 VRM917511:VRO917516 WBI917511:WBK917516 WLE917511:WLG917516 WVA917511:WVC917516 F983047:H983052 IO983047:IQ983052 SK983047:SM983052 ACG983047:ACI983052 AMC983047:AME983052 AVY983047:AWA983052 BFU983047:BFW983052 BPQ983047:BPS983052 BZM983047:BZO983052 CJI983047:CJK983052 CTE983047:CTG983052 DDA983047:DDC983052 DMW983047:DMY983052 DWS983047:DWU983052 EGO983047:EGQ983052 EQK983047:EQM983052 FAG983047:FAI983052 FKC983047:FKE983052 FTY983047:FUA983052 GDU983047:GDW983052 GNQ983047:GNS983052 GXM983047:GXO983052 HHI983047:HHK983052 HRE983047:HRG983052 IBA983047:IBC983052 IKW983047:IKY983052 IUS983047:IUU983052 JEO983047:JEQ983052 JOK983047:JOM983052 JYG983047:JYI983052 KIC983047:KIE983052 KRY983047:KSA983052 LBU983047:LBW983052 LLQ983047:LLS983052 LVM983047:LVO983052 MFI983047:MFK983052 MPE983047:MPG983052 MZA983047:MZC983052 NIW983047:NIY983052 NSS983047:NSU983052 OCO983047:OCQ983052 OMK983047:OMM983052 OWG983047:OWI983052 PGC983047:PGE983052 PPY983047:PQA983052 PZU983047:PZW983052 QJQ983047:QJS983052 QTM983047:QTO983052 RDI983047:RDK983052 RNE983047:RNG983052 RXA983047:RXC983052 SGW983047:SGY983052 SQS983047:SQU983052 TAO983047:TAQ983052 TKK983047:TKM983052 TUG983047:TUI983052 UEC983047:UEE983052 UNY983047:UOA983052 UXU983047:UXW983052 VHQ983047:VHS983052 VRM983047:VRO983052 WBI983047:WBK983052 WLE983047:WLG983052 M29:O30 M24:O24 F24:H30 E983053:G983053 E917517:G917517 E851981:G851981 E786445:G786445 E720909:G720909 E655373:G655373 E589837:G589837 E524301:G524301 E458765:G458765 E393229:G393229 E327693:G327693 E262157:G262157 E196621:G196621 E131085:G131085 E65549:G65549 E983045:H983045 E917509:H917509 E851973:H851973 E786437:H786437 E720901:H720901 E655365:H655365 E589829:H589829 E524293:H524293 E458757:H458757 E393221:H393221 E327685:H327685 E262149:H262149 E196613:H196613 E131077:H131077 E65541:H65541 SR17:ST30 ACN17:ACP30 AMJ17:AML30 AWF17:AWH30 BGB17:BGD30 BPX17:BPZ30 BZT17:BZV30 CJP17:CJR30 CTL17:CTN30 DDH17:DDJ30 DND17:DNF30 DWZ17:DXB30 EGV17:EGX30 EQR17:EQT30 FAN17:FAP30 FKJ17:FKL30 FUF17:FUH30 GEB17:GED30 GNX17:GNZ30 GXT17:GXV30 HHP17:HHR30 HRL17:HRN30 IBH17:IBJ30 ILD17:ILF30 IUZ17:IVB30 JEV17:JEX30 JOR17:JOT30 JYN17:JYP30 KIJ17:KIL30 KSF17:KSH30 LCB17:LCD30 LLX17:LLZ30 LVT17:LVV30 MFP17:MFR30 MPL17:MPN30 MZH17:MZJ30 NJD17:NJF30 NSZ17:NTB30 OCV17:OCX30 OMR17:OMT30 OWN17:OWP30 PGJ17:PGL30 PQF17:PQH30 QAB17:QAD30 QJX17:QJZ30 QTT17:QTV30 RDP17:RDR30 RNL17:RNN30 RXH17:RXJ30 SHD17:SHF30 SQZ17:SRB30 TAV17:TAX30 TKR17:TKT30 TUN17:TUP30 UEJ17:UEL30 UOF17:UOH30 UYB17:UYD30 VHX17:VHZ30 VRT17:VRV30 WBP17:WBR30 WLL17:WLN30 WVH17:WVJ30 IO17:IQ30 SK17:SM30 ACG17:ACI30 AMC17:AME30 AVY17:AWA30 BFU17:BFW30 BPQ17:BPS30 BZM17:BZO30 CJI17:CJK30 CTE17:CTG30 DDA17:DDC30 DMW17:DMY30 DWS17:DWU30 EGO17:EGQ30 EQK17:EQM30 FAG17:FAI30 FKC17:FKE30 FTY17:FUA30 GDU17:GDW30 GNQ17:GNS30 GXM17:GXO30 HHI17:HHK30 HRE17:HRG30 IBA17:IBC30 IKW17:IKY30 IUS17:IUU30 JEO17:JEQ30 JOK17:JOM30 JYG17:JYI30 KIC17:KIE30 KRY17:KSA30 LBU17:LBW30 LLQ17:LLS30 LVM17:LVO30 MFI17:MFK30 MPE17:MPG30 MZA17:MZC30 NIW17:NIY30 NSS17:NSU30 OCO17:OCQ30 OMK17:OMM30 OWG17:OWI30 PGC17:PGE30 PPY17:PQA30 PZU17:PZW30 QJQ17:QJS30 QTM17:QTO30 RDI17:RDK30 RNE17:RNG30 RXA17:RXC30 SGW17:SGY30 SQS17:SQU30 TAO17:TAQ30 TKK17:TKM30 TUG17:TUI30 UEC17:UEE30 UNY17:UOA30 UXU17:UXW30 VHQ17:VHS30 VRM17:VRO30 WBI17:WBK30 WLE17:WLG30 WVA17:WVC30 IV17:IX30" xr:uid="{00000000-0002-0000-0000-000006000000}">
      <formula1>0</formula1>
    </dataValidation>
    <dataValidation operator="greaterThanOrEqual" allowBlank="1" showInputMessage="1" showErrorMessage="1" sqref="M17:M19 M23:O23 G17:G22 F23:H23" xr:uid="{00000000-0002-0000-0000-000007000000}"/>
    <dataValidation type="list" operator="greaterThanOrEqual" allowBlank="1" showInputMessage="1" showErrorMessage="1" sqref="M25:O28" xr:uid="{00000000-0002-0000-0000-000008000000}">
      <formula1>$S$25:$T$25</formula1>
    </dataValidation>
  </dataValidations>
  <printOptions horizontalCentered="1"/>
  <pageMargins left="0.23622047244094491" right="0.23622047244094491" top="0.59055118110236227" bottom="0.59055118110236227" header="0.31496062992125984" footer="0.23622047244094491"/>
  <pageSetup paperSize="9" scale="86" orientation="portrait" r:id="rId1"/>
  <headerFooter>
    <oddFooter>&amp;L都市開発諸制度チェックシート2025年度版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0" r:id="rId4" name="Group Box 18">
              <controlPr defaultSize="0" print="0" autoFill="0" autoPict="0">
                <anchor moveWithCells="1" sizeWithCells="1">
                  <from>
                    <xdr:col>2</xdr:col>
                    <xdr:colOff>0</xdr:colOff>
                    <xdr:row>30</xdr:row>
                    <xdr:rowOff>0</xdr:rowOff>
                  </from>
                  <to>
                    <xdr:col>10</xdr:col>
                    <xdr:colOff>487680</xdr:colOff>
                    <xdr:row>30</xdr:row>
                    <xdr:rowOff>76200</xdr:rowOff>
                  </to>
                </anchor>
              </controlPr>
            </control>
          </mc:Choice>
        </mc:AlternateContent>
        <mc:AlternateContent xmlns:mc="http://schemas.openxmlformats.org/markup-compatibility/2006">
          <mc:Choice Requires="x14">
            <control shapeId="3093" r:id="rId5" name="rdoERRConformityNone">
              <controlPr defaultSize="0" autoFill="0" autoLine="0" autoPict="0">
                <anchor moveWithCells="1" sizeWithCells="1">
                  <from>
                    <xdr:col>2</xdr:col>
                    <xdr:colOff>106680</xdr:colOff>
                    <xdr:row>30</xdr:row>
                    <xdr:rowOff>0</xdr:rowOff>
                  </from>
                  <to>
                    <xdr:col>3</xdr:col>
                    <xdr:colOff>1021080</xdr:colOff>
                    <xdr:row>30</xdr:row>
                    <xdr:rowOff>38100</xdr:rowOff>
                  </to>
                </anchor>
              </controlPr>
            </control>
          </mc:Choice>
        </mc:AlternateContent>
        <mc:AlternateContent xmlns:mc="http://schemas.openxmlformats.org/markup-compatibility/2006">
          <mc:Choice Requires="x14">
            <control shapeId="3100" r:id="rId6" name="Option Button 28">
              <controlPr defaultSize="0" autoFill="0" autoLine="0" autoPict="0">
                <anchor moveWithCells="1">
                  <from>
                    <xdr:col>3</xdr:col>
                    <xdr:colOff>175260</xdr:colOff>
                    <xdr:row>30</xdr:row>
                    <xdr:rowOff>0</xdr:rowOff>
                  </from>
                  <to>
                    <xdr:col>4</xdr:col>
                    <xdr:colOff>480060</xdr:colOff>
                    <xdr:row>31</xdr:row>
                    <xdr:rowOff>121920</xdr:rowOff>
                  </to>
                </anchor>
              </controlPr>
            </control>
          </mc:Choice>
        </mc:AlternateContent>
        <mc:AlternateContent xmlns:mc="http://schemas.openxmlformats.org/markup-compatibility/2006">
          <mc:Choice Requires="x14">
            <control shapeId="3102" r:id="rId7" name="Option Button 30">
              <controlPr defaultSize="0" autoFill="0" autoLine="0" autoPict="0">
                <anchor moveWithCells="1">
                  <from>
                    <xdr:col>4</xdr:col>
                    <xdr:colOff>335280</xdr:colOff>
                    <xdr:row>30</xdr:row>
                    <xdr:rowOff>0</xdr:rowOff>
                  </from>
                  <to>
                    <xdr:col>6</xdr:col>
                    <xdr:colOff>83820</xdr:colOff>
                    <xdr:row>31</xdr:row>
                    <xdr:rowOff>99060</xdr:rowOff>
                  </to>
                </anchor>
              </controlPr>
            </control>
          </mc:Choice>
        </mc:AlternateContent>
        <mc:AlternateContent xmlns:mc="http://schemas.openxmlformats.org/markup-compatibility/2006">
          <mc:Choice Requires="x14">
            <control shapeId="3103" r:id="rId8" name="Group Box 31">
              <controlPr defaultSize="0" print="0" autoFill="0" autoPict="0">
                <anchor moveWithCells="1">
                  <from>
                    <xdr:col>2</xdr:col>
                    <xdr:colOff>22860</xdr:colOff>
                    <xdr:row>30</xdr:row>
                    <xdr:rowOff>0</xdr:rowOff>
                  </from>
                  <to>
                    <xdr:col>14</xdr:col>
                    <xdr:colOff>38100</xdr:colOff>
                    <xdr:row>31</xdr:row>
                    <xdr:rowOff>175260</xdr:rowOff>
                  </to>
                </anchor>
              </controlPr>
            </control>
          </mc:Choice>
        </mc:AlternateContent>
        <mc:AlternateContent xmlns:mc="http://schemas.openxmlformats.org/markup-compatibility/2006">
          <mc:Choice Requires="x14">
            <control shapeId="3104" r:id="rId9" name="Option Button 32">
              <controlPr defaultSize="0" autoFill="0" autoLine="0" autoPict="0">
                <anchor moveWithCells="1">
                  <from>
                    <xdr:col>6</xdr:col>
                    <xdr:colOff>0</xdr:colOff>
                    <xdr:row>30</xdr:row>
                    <xdr:rowOff>0</xdr:rowOff>
                  </from>
                  <to>
                    <xdr:col>7</xdr:col>
                    <xdr:colOff>91440</xdr:colOff>
                    <xdr:row>31</xdr:row>
                    <xdr:rowOff>99060</xdr:rowOff>
                  </to>
                </anchor>
              </controlPr>
            </control>
          </mc:Choice>
        </mc:AlternateContent>
        <mc:AlternateContent xmlns:mc="http://schemas.openxmlformats.org/markup-compatibility/2006">
          <mc:Choice Requires="x14">
            <control shapeId="3106" r:id="rId10" name="Check Box 34">
              <controlPr defaultSize="0" autoFill="0" autoLine="0" autoPict="0">
                <anchor moveWithCells="1">
                  <from>
                    <xdr:col>4</xdr:col>
                    <xdr:colOff>830580</xdr:colOff>
                    <xdr:row>30</xdr:row>
                    <xdr:rowOff>0</xdr:rowOff>
                  </from>
                  <to>
                    <xdr:col>6</xdr:col>
                    <xdr:colOff>487680</xdr:colOff>
                    <xdr:row>31</xdr:row>
                    <xdr:rowOff>106680</xdr:rowOff>
                  </to>
                </anchor>
              </controlPr>
            </control>
          </mc:Choice>
        </mc:AlternateContent>
        <mc:AlternateContent xmlns:mc="http://schemas.openxmlformats.org/markup-compatibility/2006">
          <mc:Choice Requires="x14">
            <control shapeId="3108" r:id="rId11" name="Check Box 36">
              <controlPr defaultSize="0" autoFill="0" autoLine="0" autoPict="0">
                <anchor moveWithCells="1">
                  <from>
                    <xdr:col>5</xdr:col>
                    <xdr:colOff>152400</xdr:colOff>
                    <xdr:row>30</xdr:row>
                    <xdr:rowOff>0</xdr:rowOff>
                  </from>
                  <to>
                    <xdr:col>6</xdr:col>
                    <xdr:colOff>518160</xdr:colOff>
                    <xdr:row>31</xdr:row>
                    <xdr:rowOff>106680</xdr:rowOff>
                  </to>
                </anchor>
              </controlPr>
            </control>
          </mc:Choice>
        </mc:AlternateContent>
        <mc:AlternateContent xmlns:mc="http://schemas.openxmlformats.org/markup-compatibility/2006">
          <mc:Choice Requires="x14">
            <control shapeId="3109" r:id="rId12" name="Check Box 37">
              <controlPr defaultSize="0" autoFill="0" autoLine="0" autoPict="0">
                <anchor moveWithCells="1">
                  <from>
                    <xdr:col>8</xdr:col>
                    <xdr:colOff>175260</xdr:colOff>
                    <xdr:row>30</xdr:row>
                    <xdr:rowOff>0</xdr:rowOff>
                  </from>
                  <to>
                    <xdr:col>9</xdr:col>
                    <xdr:colOff>236220</xdr:colOff>
                    <xdr:row>31</xdr:row>
                    <xdr:rowOff>106680</xdr:rowOff>
                  </to>
                </anchor>
              </controlPr>
            </control>
          </mc:Choice>
        </mc:AlternateContent>
        <mc:AlternateContent xmlns:mc="http://schemas.openxmlformats.org/markup-compatibility/2006">
          <mc:Choice Requires="x14">
            <control shapeId="3110" r:id="rId13" name="Check Box 38">
              <controlPr defaultSize="0" autoFill="0" autoLine="0" autoPict="0">
                <anchor moveWithCells="1">
                  <from>
                    <xdr:col>10</xdr:col>
                    <xdr:colOff>220980</xdr:colOff>
                    <xdr:row>30</xdr:row>
                    <xdr:rowOff>0</xdr:rowOff>
                  </from>
                  <to>
                    <xdr:col>11</xdr:col>
                    <xdr:colOff>335280</xdr:colOff>
                    <xdr:row>31</xdr:row>
                    <xdr:rowOff>106680</xdr:rowOff>
                  </to>
                </anchor>
              </controlPr>
            </control>
          </mc:Choice>
        </mc:AlternateContent>
        <mc:AlternateContent xmlns:mc="http://schemas.openxmlformats.org/markup-compatibility/2006">
          <mc:Choice Requires="x14">
            <control shapeId="3111" r:id="rId14" name="Check Box 39">
              <controlPr defaultSize="0" autoFill="0" autoLine="0" autoPict="0">
                <anchor moveWithCells="1">
                  <from>
                    <xdr:col>4</xdr:col>
                    <xdr:colOff>38100</xdr:colOff>
                    <xdr:row>30</xdr:row>
                    <xdr:rowOff>0</xdr:rowOff>
                  </from>
                  <to>
                    <xdr:col>5</xdr:col>
                    <xdr:colOff>160020</xdr:colOff>
                    <xdr:row>31</xdr:row>
                    <xdr:rowOff>106680</xdr:rowOff>
                  </to>
                </anchor>
              </controlPr>
            </control>
          </mc:Choice>
        </mc:AlternateContent>
        <mc:AlternateContent xmlns:mc="http://schemas.openxmlformats.org/markup-compatibility/2006">
          <mc:Choice Requires="x14">
            <control shapeId="3116" r:id="rId15" name="Group Box 44">
              <controlPr defaultSize="0" print="0" autoFill="0" autoPict="0">
                <anchor moveWithCells="1" sizeWithCells="1">
                  <from>
                    <xdr:col>3</xdr:col>
                    <xdr:colOff>1104900</xdr:colOff>
                    <xdr:row>11</xdr:row>
                    <xdr:rowOff>175260</xdr:rowOff>
                  </from>
                  <to>
                    <xdr:col>7</xdr:col>
                    <xdr:colOff>22860</xdr:colOff>
                    <xdr:row>13</xdr:row>
                    <xdr:rowOff>22860</xdr:rowOff>
                  </to>
                </anchor>
              </controlPr>
            </control>
          </mc:Choice>
        </mc:AlternateContent>
        <mc:AlternateContent xmlns:mc="http://schemas.openxmlformats.org/markup-compatibility/2006">
          <mc:Choice Requires="x14">
            <control shapeId="3117" r:id="rId16" name="rdoPlan">
              <controlPr defaultSize="0" autoFill="0" autoLine="0" autoPict="0">
                <anchor moveWithCells="1" sizeWithCells="1">
                  <from>
                    <xdr:col>4</xdr:col>
                    <xdr:colOff>60960</xdr:colOff>
                    <xdr:row>11</xdr:row>
                    <xdr:rowOff>182880</xdr:rowOff>
                  </from>
                  <to>
                    <xdr:col>4</xdr:col>
                    <xdr:colOff>632460</xdr:colOff>
                    <xdr:row>13</xdr:row>
                    <xdr:rowOff>22860</xdr:rowOff>
                  </to>
                </anchor>
              </controlPr>
            </control>
          </mc:Choice>
        </mc:AlternateContent>
        <mc:AlternateContent xmlns:mc="http://schemas.openxmlformats.org/markup-compatibility/2006">
          <mc:Choice Requires="x14">
            <control shapeId="3118" r:id="rId17" name="rdoModify">
              <controlPr defaultSize="0" autoFill="0" autoLine="0" autoPict="0">
                <anchor moveWithCells="1" sizeWithCells="1">
                  <from>
                    <xdr:col>4</xdr:col>
                    <xdr:colOff>640080</xdr:colOff>
                    <xdr:row>11</xdr:row>
                    <xdr:rowOff>182880</xdr:rowOff>
                  </from>
                  <to>
                    <xdr:col>4</xdr:col>
                    <xdr:colOff>1249680</xdr:colOff>
                    <xdr:row>13</xdr:row>
                    <xdr:rowOff>22860</xdr:rowOff>
                  </to>
                </anchor>
              </controlPr>
            </control>
          </mc:Choice>
        </mc:AlternateContent>
        <mc:AlternateContent xmlns:mc="http://schemas.openxmlformats.org/markup-compatibility/2006">
          <mc:Choice Requires="x14">
            <control shapeId="3119" r:id="rId18" name="rdoComplete">
              <controlPr defaultSize="0" autoFill="0" autoLine="0" autoPict="0">
                <anchor moveWithCells="1" sizeWithCells="1">
                  <from>
                    <xdr:col>4</xdr:col>
                    <xdr:colOff>1242060</xdr:colOff>
                    <xdr:row>11</xdr:row>
                    <xdr:rowOff>182880</xdr:rowOff>
                  </from>
                  <to>
                    <xdr:col>5</xdr:col>
                    <xdr:colOff>297180</xdr:colOff>
                    <xdr:row>13</xdr:row>
                    <xdr:rowOff>22860</xdr:rowOff>
                  </to>
                </anchor>
              </controlPr>
            </control>
          </mc:Choice>
        </mc:AlternateContent>
        <mc:AlternateContent xmlns:mc="http://schemas.openxmlformats.org/markup-compatibility/2006">
          <mc:Choice Requires="x14">
            <control shapeId="3120" r:id="rId19" name="Group Box 48">
              <controlPr defaultSize="0" print="0" autoFill="0" autoPict="0">
                <anchor moveWithCells="1" sizeWithCells="1">
                  <from>
                    <xdr:col>4</xdr:col>
                    <xdr:colOff>1363980</xdr:colOff>
                    <xdr:row>0</xdr:row>
                    <xdr:rowOff>220980</xdr:rowOff>
                  </from>
                  <to>
                    <xdr:col>9</xdr:col>
                    <xdr:colOff>220980</xdr:colOff>
                    <xdr:row>1</xdr:row>
                    <xdr:rowOff>0</xdr:rowOff>
                  </to>
                </anchor>
              </controlPr>
            </control>
          </mc:Choice>
        </mc:AlternateContent>
        <mc:AlternateContent xmlns:mc="http://schemas.openxmlformats.org/markup-compatibility/2006">
          <mc:Choice Requires="x14">
            <control shapeId="3121" r:id="rId20" name="Group Box 1073">
              <controlPr defaultSize="0" print="0" autoFill="0" autoPict="0">
                <anchor moveWithCells="1" sizeWithCells="1">
                  <from>
                    <xdr:col>3</xdr:col>
                    <xdr:colOff>1104900</xdr:colOff>
                    <xdr:row>28</xdr:row>
                    <xdr:rowOff>0</xdr:rowOff>
                  </from>
                  <to>
                    <xdr:col>7</xdr:col>
                    <xdr:colOff>22860</xdr:colOff>
                    <xdr:row>28</xdr:row>
                    <xdr:rowOff>22860</xdr:rowOff>
                  </to>
                </anchor>
              </controlPr>
            </control>
          </mc:Choice>
        </mc:AlternateContent>
        <mc:AlternateContent xmlns:mc="http://schemas.openxmlformats.org/markup-compatibility/2006">
          <mc:Choice Requires="x14">
            <control shapeId="3122" r:id="rId21" name="Option Button 1074">
              <controlPr defaultSize="0" autoFill="0" autoLine="0" autoPict="0">
                <anchor moveWithCells="1" sizeWithCells="1">
                  <from>
                    <xdr:col>4</xdr:col>
                    <xdr:colOff>60960</xdr:colOff>
                    <xdr:row>28</xdr:row>
                    <xdr:rowOff>0</xdr:rowOff>
                  </from>
                  <to>
                    <xdr:col>4</xdr:col>
                    <xdr:colOff>632460</xdr:colOff>
                    <xdr:row>28</xdr:row>
                    <xdr:rowOff>22860</xdr:rowOff>
                  </to>
                </anchor>
              </controlPr>
            </control>
          </mc:Choice>
        </mc:AlternateContent>
        <mc:AlternateContent xmlns:mc="http://schemas.openxmlformats.org/markup-compatibility/2006">
          <mc:Choice Requires="x14">
            <control shapeId="3123" r:id="rId22" name="Option Button 1075">
              <controlPr defaultSize="0" autoFill="0" autoLine="0" autoPict="0">
                <anchor moveWithCells="1" sizeWithCells="1">
                  <from>
                    <xdr:col>4</xdr:col>
                    <xdr:colOff>640080</xdr:colOff>
                    <xdr:row>28</xdr:row>
                    <xdr:rowOff>0</xdr:rowOff>
                  </from>
                  <to>
                    <xdr:col>4</xdr:col>
                    <xdr:colOff>1249680</xdr:colOff>
                    <xdr:row>28</xdr:row>
                    <xdr:rowOff>22860</xdr:rowOff>
                  </to>
                </anchor>
              </controlPr>
            </control>
          </mc:Choice>
        </mc:AlternateContent>
        <mc:AlternateContent xmlns:mc="http://schemas.openxmlformats.org/markup-compatibility/2006">
          <mc:Choice Requires="x14">
            <control shapeId="3124" r:id="rId23" name="Option Button 1076">
              <controlPr defaultSize="0" autoFill="0" autoLine="0" autoPict="0">
                <anchor moveWithCells="1" sizeWithCells="1">
                  <from>
                    <xdr:col>4</xdr:col>
                    <xdr:colOff>1242060</xdr:colOff>
                    <xdr:row>28</xdr:row>
                    <xdr:rowOff>0</xdr:rowOff>
                  </from>
                  <to>
                    <xdr:col>5</xdr:col>
                    <xdr:colOff>297180</xdr:colOff>
                    <xdr:row>28</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X41"/>
  <sheetViews>
    <sheetView showGridLines="0" view="pageBreakPreview" zoomScale="85" zoomScaleNormal="100" zoomScaleSheetLayoutView="85" workbookViewId="0">
      <selection activeCell="Q6" sqref="Q6"/>
    </sheetView>
  </sheetViews>
  <sheetFormatPr defaultColWidth="8.59765625" defaultRowHeight="15"/>
  <cols>
    <col min="1" max="1" width="0.59765625" style="1" customWidth="1"/>
    <col min="2" max="2" width="12" style="8" customWidth="1"/>
    <col min="3" max="4" width="11.09765625" style="8" customWidth="1"/>
    <col min="5" max="24" width="3.19921875" style="8" customWidth="1"/>
    <col min="25" max="25" width="0.59765625" style="1" customWidth="1"/>
    <col min="26" max="26" width="1.09765625" style="1" customWidth="1"/>
    <col min="27" max="27" width="3.69921875" style="1" hidden="1" customWidth="1"/>
    <col min="28" max="28" width="8.59765625" style="1" hidden="1" customWidth="1"/>
    <col min="29" max="49" width="3.59765625" style="1" hidden="1" customWidth="1"/>
    <col min="50" max="50" width="8.59765625" style="1" hidden="1" customWidth="1"/>
    <col min="51" max="72" width="3.59765625" style="1" customWidth="1"/>
    <col min="73" max="16384" width="8.59765625" style="1"/>
  </cols>
  <sheetData>
    <row r="1" spans="1:50" ht="27" customHeight="1">
      <c r="A1" s="107" t="s">
        <v>83</v>
      </c>
      <c r="B1" s="1"/>
      <c r="C1" s="10"/>
      <c r="D1" s="10"/>
      <c r="E1" s="10"/>
      <c r="F1" s="10"/>
      <c r="G1" s="10"/>
      <c r="H1" s="10"/>
      <c r="I1" s="10"/>
      <c r="J1" s="10"/>
      <c r="K1" s="10"/>
      <c r="L1" s="9"/>
      <c r="M1" s="10"/>
      <c r="N1" s="15"/>
      <c r="O1" s="1"/>
      <c r="P1" s="1"/>
      <c r="Q1" s="1"/>
      <c r="R1" s="1"/>
      <c r="S1" s="1"/>
      <c r="T1" s="1"/>
      <c r="U1" s="1"/>
      <c r="V1" s="1"/>
      <c r="W1" s="1"/>
      <c r="X1" s="1"/>
      <c r="AX1" s="1">
        <v>1</v>
      </c>
    </row>
    <row r="2" spans="1:50" ht="15.75" customHeight="1" thickBot="1">
      <c r="B2" s="319" t="s">
        <v>84</v>
      </c>
      <c r="C2" s="320"/>
      <c r="D2" s="320"/>
      <c r="E2" s="298"/>
      <c r="F2" s="298"/>
      <c r="G2" s="298"/>
      <c r="H2" s="298"/>
      <c r="I2" s="298"/>
      <c r="J2" s="298"/>
      <c r="K2" s="298"/>
      <c r="L2" s="298"/>
      <c r="M2" s="298"/>
      <c r="N2" s="298"/>
      <c r="O2" s="320"/>
      <c r="P2" s="320"/>
      <c r="Q2" s="320"/>
      <c r="R2" s="320"/>
      <c r="S2" s="320"/>
      <c r="T2" s="320"/>
      <c r="U2" s="320"/>
      <c r="V2" s="320"/>
      <c r="W2" s="320"/>
      <c r="X2" s="321"/>
      <c r="AX2" s="1">
        <v>1</v>
      </c>
    </row>
    <row r="3" spans="1:50" ht="15.75" customHeight="1" thickBot="1">
      <c r="A3" s="33"/>
      <c r="B3" s="313" t="s">
        <v>23</v>
      </c>
      <c r="C3" s="314"/>
      <c r="D3" s="315"/>
      <c r="E3" s="322"/>
      <c r="F3" s="323"/>
      <c r="G3" s="323"/>
      <c r="H3" s="323"/>
      <c r="I3" s="323"/>
      <c r="J3" s="323"/>
      <c r="K3" s="323"/>
      <c r="L3" s="323"/>
      <c r="M3" s="323"/>
      <c r="N3" s="324"/>
      <c r="O3" s="112"/>
      <c r="P3" s="112"/>
      <c r="Q3" s="112"/>
      <c r="R3" s="112"/>
      <c r="S3" s="112"/>
      <c r="T3" s="112"/>
      <c r="U3" s="112"/>
      <c r="V3" s="112"/>
      <c r="W3" s="112"/>
      <c r="X3" s="113"/>
      <c r="AB3" s="9" t="s">
        <v>16</v>
      </c>
      <c r="AC3" s="3" t="s">
        <v>17</v>
      </c>
      <c r="AD3" s="10"/>
      <c r="AE3" s="9"/>
      <c r="AF3" s="9"/>
      <c r="AG3" s="9"/>
      <c r="AH3" s="9"/>
      <c r="AI3" s="9"/>
      <c r="AJ3" s="11"/>
      <c r="AK3" s="11"/>
      <c r="AL3" s="11"/>
      <c r="AM3" s="11"/>
      <c r="AN3" s="11"/>
      <c r="AO3" s="11"/>
      <c r="AP3" s="11"/>
      <c r="AQ3" s="11"/>
      <c r="AR3" s="11"/>
      <c r="AS3" s="11"/>
      <c r="AT3" s="11"/>
      <c r="AU3" s="11"/>
      <c r="AX3" s="1">
        <v>1</v>
      </c>
    </row>
    <row r="4" spans="1:50" ht="46.5" customHeight="1" thickBot="1">
      <c r="B4" s="325" t="s">
        <v>265</v>
      </c>
      <c r="C4" s="326"/>
      <c r="D4" s="326"/>
      <c r="E4" s="327" t="s">
        <v>191</v>
      </c>
      <c r="F4" s="328"/>
      <c r="G4" s="328"/>
      <c r="H4" s="328"/>
      <c r="I4" s="329"/>
      <c r="J4" s="329"/>
      <c r="K4" s="329"/>
      <c r="L4" s="329"/>
      <c r="M4" s="329"/>
      <c r="N4" s="330"/>
      <c r="O4" s="114"/>
      <c r="P4" s="36"/>
      <c r="Q4" s="36"/>
      <c r="R4" s="36"/>
      <c r="S4" s="36"/>
      <c r="T4" s="36"/>
      <c r="U4" s="36"/>
      <c r="V4" s="36"/>
      <c r="W4" s="36"/>
      <c r="X4" s="115"/>
      <c r="AB4" s="9"/>
      <c r="AC4" s="3"/>
      <c r="AD4" s="10"/>
      <c r="AE4" s="9"/>
      <c r="AF4" s="9"/>
      <c r="AG4" s="9"/>
      <c r="AH4" s="9"/>
      <c r="AI4" s="9"/>
      <c r="AJ4" s="11"/>
      <c r="AK4" s="11"/>
      <c r="AL4" s="11"/>
      <c r="AM4" s="11"/>
      <c r="AN4" s="11"/>
      <c r="AO4" s="11"/>
      <c r="AP4" s="11"/>
      <c r="AQ4" s="11"/>
      <c r="AR4" s="11"/>
      <c r="AS4" s="11"/>
      <c r="AT4" s="11"/>
      <c r="AU4" s="11"/>
    </row>
    <row r="5" spans="1:50" ht="15.75" customHeight="1" thickBot="1">
      <c r="B5" s="116" t="s">
        <v>264</v>
      </c>
      <c r="C5" s="27"/>
      <c r="D5" s="27"/>
      <c r="E5" s="322"/>
      <c r="F5" s="323"/>
      <c r="G5" s="323"/>
      <c r="H5" s="324"/>
      <c r="I5" s="117"/>
      <c r="J5" s="117"/>
      <c r="K5" s="117"/>
      <c r="L5" s="117"/>
      <c r="M5" s="117"/>
      <c r="N5" s="117"/>
      <c r="O5" s="36"/>
      <c r="P5" s="36"/>
      <c r="Q5" s="36"/>
      <c r="R5" s="36"/>
      <c r="S5" s="36"/>
      <c r="T5" s="36"/>
      <c r="U5" s="36"/>
      <c r="V5" s="36"/>
      <c r="W5" s="36"/>
      <c r="X5" s="115"/>
      <c r="AB5" s="9"/>
      <c r="AC5" s="3"/>
      <c r="AD5" s="10"/>
      <c r="AE5" s="9"/>
      <c r="AF5" s="9"/>
      <c r="AG5" s="9"/>
      <c r="AH5" s="9"/>
      <c r="AI5" s="9"/>
      <c r="AJ5" s="11"/>
      <c r="AK5" s="11"/>
      <c r="AL5" s="11"/>
      <c r="AM5" s="11"/>
      <c r="AN5" s="11"/>
      <c r="AO5" s="11"/>
      <c r="AP5" s="11"/>
      <c r="AQ5" s="11"/>
      <c r="AR5" s="11"/>
      <c r="AS5" s="11"/>
      <c r="AT5" s="11"/>
      <c r="AU5" s="11"/>
    </row>
    <row r="6" spans="1:50" ht="15.75" customHeight="1" thickBot="1">
      <c r="B6" s="116" t="s">
        <v>266</v>
      </c>
      <c r="C6" s="27"/>
      <c r="D6" s="27"/>
      <c r="E6" s="322"/>
      <c r="F6" s="323"/>
      <c r="G6" s="323"/>
      <c r="H6" s="324"/>
      <c r="I6" s="117"/>
      <c r="J6" s="117"/>
      <c r="K6" s="117"/>
      <c r="L6" s="117"/>
      <c r="M6" s="117"/>
      <c r="N6" s="117"/>
      <c r="O6" s="36"/>
      <c r="P6" s="36"/>
      <c r="Q6" s="36"/>
      <c r="R6" s="36"/>
      <c r="S6" s="36"/>
      <c r="T6" s="36"/>
      <c r="U6" s="36"/>
      <c r="V6" s="36"/>
      <c r="W6" s="36"/>
      <c r="X6" s="115"/>
      <c r="AB6" s="9"/>
      <c r="AC6" s="3"/>
      <c r="AD6" s="10"/>
      <c r="AE6" s="9"/>
      <c r="AF6" s="9"/>
      <c r="AG6" s="9"/>
      <c r="AH6" s="9"/>
      <c r="AI6" s="9"/>
      <c r="AJ6" s="11"/>
      <c r="AK6" s="11"/>
      <c r="AL6" s="11"/>
      <c r="AM6" s="11"/>
      <c r="AN6" s="11"/>
      <c r="AO6" s="11"/>
      <c r="AP6" s="11"/>
      <c r="AQ6" s="11"/>
      <c r="AR6" s="11"/>
      <c r="AS6" s="11"/>
      <c r="AT6" s="11"/>
      <c r="AU6" s="11"/>
    </row>
    <row r="7" spans="1:50" ht="15.75" customHeight="1" thickBot="1">
      <c r="B7" s="110" t="s">
        <v>272</v>
      </c>
      <c r="C7" s="24"/>
      <c r="D7" s="24"/>
      <c r="E7" s="316"/>
      <c r="F7" s="317"/>
      <c r="G7" s="317"/>
      <c r="H7" s="318"/>
      <c r="I7" s="118"/>
      <c r="J7" s="28"/>
      <c r="K7" s="119"/>
      <c r="L7" s="119"/>
      <c r="M7" s="119"/>
      <c r="N7" s="119"/>
      <c r="O7" s="120"/>
      <c r="P7" s="120"/>
      <c r="Q7" s="120"/>
      <c r="R7" s="36"/>
      <c r="S7" s="36"/>
      <c r="T7" s="121"/>
      <c r="U7" s="15"/>
      <c r="V7" s="15"/>
      <c r="W7" s="15"/>
      <c r="X7" s="122"/>
      <c r="Y7" s="15"/>
      <c r="AA7" s="4"/>
      <c r="AB7" s="12" t="s">
        <v>18</v>
      </c>
      <c r="AC7" s="12"/>
      <c r="AD7" s="13"/>
      <c r="AE7" s="12"/>
      <c r="AF7" s="12"/>
      <c r="AG7" s="12"/>
      <c r="AH7" s="9"/>
      <c r="AI7" s="9"/>
      <c r="AJ7" s="9"/>
      <c r="AK7" s="11"/>
      <c r="AL7" s="11"/>
      <c r="AM7" s="11"/>
      <c r="AN7" s="11"/>
      <c r="AO7" s="11"/>
      <c r="AP7" s="11"/>
      <c r="AQ7" s="11"/>
      <c r="AR7" s="11"/>
      <c r="AS7" s="11"/>
      <c r="AT7" s="11"/>
      <c r="AU7" s="11"/>
      <c r="AV7" s="11"/>
    </row>
    <row r="8" spans="1:50" ht="15.75" customHeight="1" thickBot="1">
      <c r="B8" s="123" t="s">
        <v>273</v>
      </c>
      <c r="C8" s="27"/>
      <c r="D8" s="27"/>
      <c r="E8" s="316"/>
      <c r="F8" s="317"/>
      <c r="G8" s="317"/>
      <c r="H8" s="318"/>
      <c r="I8" s="118"/>
      <c r="J8" s="28"/>
      <c r="K8" s="119"/>
      <c r="L8" s="119"/>
      <c r="M8" s="119"/>
      <c r="N8" s="119"/>
      <c r="O8" s="120"/>
      <c r="P8" s="120"/>
      <c r="Q8" s="120"/>
      <c r="R8" s="36"/>
      <c r="S8" s="36"/>
      <c r="T8" s="121"/>
      <c r="U8" s="15"/>
      <c r="V8" s="15"/>
      <c r="W8" s="15"/>
      <c r="X8" s="122"/>
      <c r="Y8" s="15"/>
      <c r="AA8" s="4"/>
      <c r="AB8" s="12" t="s">
        <v>18</v>
      </c>
      <c r="AC8" s="12"/>
      <c r="AD8" s="13"/>
      <c r="AE8" s="12"/>
      <c r="AF8" s="12"/>
      <c r="AG8" s="12"/>
      <c r="AH8" s="9"/>
      <c r="AI8" s="9"/>
      <c r="AJ8" s="9"/>
      <c r="AK8" s="11"/>
      <c r="AL8" s="11"/>
      <c r="AM8" s="11"/>
      <c r="AN8" s="11"/>
      <c r="AO8" s="11"/>
      <c r="AP8" s="11"/>
      <c r="AQ8" s="11"/>
      <c r="AR8" s="11"/>
      <c r="AS8" s="11"/>
      <c r="AT8" s="11"/>
      <c r="AU8" s="11"/>
      <c r="AV8" s="11"/>
    </row>
    <row r="9" spans="1:50" ht="15.75" customHeight="1" thickBot="1">
      <c r="B9" s="110" t="s">
        <v>274</v>
      </c>
      <c r="C9" s="24"/>
      <c r="D9" s="111"/>
      <c r="E9" s="316"/>
      <c r="F9" s="317"/>
      <c r="G9" s="317"/>
      <c r="H9" s="318"/>
      <c r="I9" s="124"/>
      <c r="J9" s="125"/>
      <c r="K9" s="126"/>
      <c r="L9" s="126"/>
      <c r="M9" s="126"/>
      <c r="N9" s="126"/>
      <c r="O9" s="127"/>
      <c r="P9" s="127"/>
      <c r="Q9" s="127"/>
      <c r="R9" s="112"/>
      <c r="S9" s="112"/>
      <c r="T9" s="128"/>
      <c r="U9" s="129"/>
      <c r="V9" s="129"/>
      <c r="W9" s="129"/>
      <c r="X9" s="130"/>
      <c r="Y9" s="15"/>
      <c r="AA9" s="4"/>
      <c r="AB9" s="12" t="s">
        <v>18</v>
      </c>
      <c r="AC9" s="12"/>
      <c r="AD9" s="13"/>
      <c r="AE9" s="12"/>
      <c r="AF9" s="12"/>
      <c r="AG9" s="12"/>
      <c r="AH9" s="9"/>
      <c r="AI9" s="9"/>
      <c r="AJ9" s="9"/>
      <c r="AK9" s="11"/>
      <c r="AL9" s="11"/>
      <c r="AM9" s="11"/>
      <c r="AN9" s="11"/>
      <c r="AO9" s="11"/>
      <c r="AP9" s="11"/>
      <c r="AQ9" s="11"/>
      <c r="AR9" s="11"/>
      <c r="AS9" s="11"/>
      <c r="AT9" s="11"/>
      <c r="AU9" s="11"/>
      <c r="AV9" s="11"/>
    </row>
    <row r="10" spans="1:50" s="4" customFormat="1" ht="16.2" customHeight="1">
      <c r="A10" s="1"/>
      <c r="E10" s="34"/>
      <c r="F10" s="34"/>
      <c r="G10" s="34"/>
      <c r="H10" s="34"/>
      <c r="I10" s="34"/>
      <c r="J10" s="34"/>
      <c r="K10" s="34"/>
      <c r="L10" s="34"/>
      <c r="M10" s="34"/>
      <c r="N10" s="34"/>
      <c r="O10" s="34"/>
      <c r="P10" s="34"/>
      <c r="Q10" s="34"/>
      <c r="R10" s="34"/>
      <c r="S10" s="34"/>
      <c r="T10" s="34"/>
      <c r="U10" s="34"/>
      <c r="V10" s="34"/>
      <c r="W10" s="34"/>
      <c r="X10" s="34"/>
      <c r="AB10" s="1"/>
      <c r="AC10" s="1"/>
      <c r="AD10" s="1"/>
      <c r="AE10" s="1"/>
      <c r="AF10" s="1"/>
      <c r="AG10" s="1"/>
      <c r="AH10" s="1"/>
      <c r="AI10" s="1"/>
      <c r="AJ10" s="1"/>
      <c r="AK10" s="1"/>
      <c r="AL10" s="1"/>
      <c r="AM10" s="1"/>
      <c r="AN10" s="1"/>
      <c r="AO10" s="1"/>
      <c r="AP10" s="1"/>
      <c r="AQ10" s="1"/>
      <c r="AR10" s="1"/>
      <c r="AS10" s="1"/>
      <c r="AT10" s="1"/>
      <c r="AU10" s="1"/>
      <c r="AV10" s="1"/>
      <c r="AW10" s="1"/>
      <c r="AX10" s="1"/>
    </row>
    <row r="11" spans="1:50" ht="15.75" customHeight="1" thickBot="1">
      <c r="B11" s="108" t="s">
        <v>85</v>
      </c>
      <c r="C11" s="131"/>
      <c r="D11" s="131"/>
      <c r="E11" s="132"/>
      <c r="F11" s="132"/>
      <c r="G11" s="132"/>
      <c r="H11" s="132"/>
      <c r="I11" s="132"/>
      <c r="J11" s="132"/>
      <c r="K11" s="132"/>
      <c r="L11" s="132"/>
      <c r="M11" s="132"/>
      <c r="N11" s="132"/>
      <c r="O11" s="131"/>
      <c r="P11" s="310"/>
      <c r="Q11" s="310"/>
      <c r="R11" s="310"/>
      <c r="S11" s="310"/>
      <c r="T11" s="310"/>
      <c r="U11" s="311"/>
      <c r="V11" s="311"/>
      <c r="W11" s="311"/>
      <c r="X11" s="312"/>
      <c r="AA11" s="14"/>
      <c r="AB11" s="9"/>
      <c r="AC11" s="10"/>
      <c r="AD11" s="10"/>
      <c r="AE11" s="9"/>
      <c r="AF11" s="9"/>
      <c r="AG11" s="9"/>
      <c r="AH11" s="9"/>
      <c r="AI11" s="9"/>
      <c r="AJ11" s="11"/>
      <c r="AK11" s="11"/>
      <c r="AL11" s="11"/>
      <c r="AM11" s="11"/>
      <c r="AN11" s="11"/>
      <c r="AO11" s="11"/>
      <c r="AP11" s="11"/>
      <c r="AQ11" s="11"/>
      <c r="AR11" s="11"/>
      <c r="AS11" s="11"/>
      <c r="AT11" s="11"/>
      <c r="AU11" s="11"/>
      <c r="AX11" s="1">
        <v>1</v>
      </c>
    </row>
    <row r="12" spans="1:50" ht="15.75" customHeight="1" thickBot="1">
      <c r="A12" s="33"/>
      <c r="B12" s="313" t="s">
        <v>23</v>
      </c>
      <c r="C12" s="314"/>
      <c r="D12" s="315"/>
      <c r="E12" s="338"/>
      <c r="F12" s="339"/>
      <c r="G12" s="339"/>
      <c r="H12" s="339"/>
      <c r="I12" s="339"/>
      <c r="J12" s="339"/>
      <c r="K12" s="339"/>
      <c r="L12" s="339"/>
      <c r="M12" s="339"/>
      <c r="N12" s="340"/>
      <c r="O12" s="133"/>
      <c r="P12" s="133"/>
      <c r="Q12" s="133"/>
      <c r="R12" s="133"/>
      <c r="S12" s="134"/>
      <c r="T12" s="134"/>
      <c r="U12" s="134"/>
      <c r="V12" s="133"/>
      <c r="W12" s="133"/>
      <c r="X12" s="135"/>
      <c r="AB12" s="9" t="s">
        <v>16</v>
      </c>
      <c r="AC12" s="3" t="s">
        <v>17</v>
      </c>
      <c r="AX12" s="1">
        <v>1</v>
      </c>
    </row>
    <row r="13" spans="1:50" ht="31.05" customHeight="1" thickBot="1">
      <c r="A13" s="33"/>
      <c r="B13" s="325" t="s">
        <v>261</v>
      </c>
      <c r="C13" s="326"/>
      <c r="D13" s="326"/>
      <c r="E13" s="331" t="s">
        <v>191</v>
      </c>
      <c r="F13" s="332"/>
      <c r="G13" s="332"/>
      <c r="H13" s="332"/>
      <c r="I13" s="333"/>
      <c r="J13" s="333"/>
      <c r="K13" s="333"/>
      <c r="L13" s="333"/>
      <c r="M13" s="333"/>
      <c r="N13" s="334"/>
      <c r="O13" s="133"/>
      <c r="P13" s="133"/>
      <c r="Q13" s="133"/>
      <c r="R13" s="133"/>
      <c r="S13" s="134"/>
      <c r="T13" s="134"/>
      <c r="U13" s="134"/>
      <c r="V13" s="133"/>
      <c r="W13" s="133"/>
      <c r="X13" s="135"/>
      <c r="AB13" s="9"/>
      <c r="AC13" s="3"/>
    </row>
    <row r="14" spans="1:50" ht="15.75" customHeight="1" thickBot="1">
      <c r="A14" s="33"/>
      <c r="B14" s="110" t="s">
        <v>259</v>
      </c>
      <c r="C14" s="24"/>
      <c r="D14" s="111"/>
      <c r="E14" s="335"/>
      <c r="F14" s="336"/>
      <c r="G14" s="336"/>
      <c r="H14" s="337"/>
      <c r="I14" s="136"/>
      <c r="J14" s="137"/>
      <c r="K14" s="137"/>
      <c r="L14" s="137"/>
      <c r="M14" s="137"/>
      <c r="N14" s="137"/>
      <c r="O14" s="133"/>
      <c r="P14" s="133"/>
      <c r="Q14" s="133"/>
      <c r="R14" s="133"/>
      <c r="S14" s="134"/>
      <c r="T14" s="134"/>
      <c r="U14" s="134"/>
      <c r="V14" s="133"/>
      <c r="W14" s="133"/>
      <c r="X14" s="135"/>
      <c r="AB14" s="9"/>
      <c r="AC14" s="3"/>
    </row>
    <row r="15" spans="1:50" ht="15.75" customHeight="1" thickBot="1">
      <c r="A15" s="33"/>
      <c r="B15" s="110" t="s">
        <v>260</v>
      </c>
      <c r="C15" s="24"/>
      <c r="D15" s="111"/>
      <c r="E15" s="335"/>
      <c r="F15" s="336"/>
      <c r="G15" s="336"/>
      <c r="H15" s="337"/>
      <c r="I15" s="138"/>
      <c r="J15" s="125"/>
      <c r="K15" s="125"/>
      <c r="L15" s="125"/>
      <c r="M15" s="125"/>
      <c r="N15" s="125"/>
      <c r="O15" s="133"/>
      <c r="P15" s="133"/>
      <c r="Q15" s="133"/>
      <c r="R15" s="133"/>
      <c r="S15" s="133"/>
      <c r="T15" s="133"/>
      <c r="U15" s="133"/>
      <c r="V15" s="133"/>
      <c r="W15" s="133"/>
      <c r="X15" s="135"/>
      <c r="AB15" s="12" t="s">
        <v>18</v>
      </c>
      <c r="AC15" s="3"/>
    </row>
    <row r="16" spans="1:50" ht="14.4" customHeight="1">
      <c r="B16" s="1"/>
      <c r="C16" s="1"/>
      <c r="D16" s="1"/>
      <c r="E16" s="15"/>
      <c r="F16" s="15"/>
      <c r="G16" s="15"/>
      <c r="H16" s="15"/>
      <c r="I16" s="15"/>
      <c r="J16" s="15"/>
      <c r="K16" s="15"/>
      <c r="L16" s="15"/>
      <c r="M16" s="15"/>
      <c r="N16" s="15"/>
      <c r="O16" s="15"/>
      <c r="P16" s="15"/>
      <c r="Q16" s="15"/>
      <c r="R16" s="15"/>
      <c r="S16" s="15"/>
      <c r="T16" s="15"/>
      <c r="U16" s="15"/>
      <c r="V16" s="15"/>
      <c r="W16" s="15"/>
      <c r="X16" s="15"/>
    </row>
    <row r="17" spans="2:24" ht="15" customHeight="1" thickBot="1">
      <c r="B17" s="297" t="s">
        <v>114</v>
      </c>
      <c r="C17" s="298"/>
      <c r="D17" s="298"/>
      <c r="E17" s="298"/>
      <c r="F17" s="298"/>
      <c r="G17" s="298"/>
      <c r="H17" s="298"/>
      <c r="I17" s="298"/>
      <c r="J17" s="298"/>
      <c r="K17" s="298"/>
      <c r="L17" s="298"/>
      <c r="M17" s="298"/>
      <c r="N17" s="298"/>
      <c r="O17" s="298"/>
      <c r="P17" s="298"/>
      <c r="Q17" s="298"/>
      <c r="R17" s="298"/>
      <c r="S17" s="298"/>
      <c r="T17" s="298"/>
      <c r="U17" s="298"/>
      <c r="V17" s="298"/>
      <c r="W17" s="298"/>
      <c r="X17" s="140"/>
    </row>
    <row r="18" spans="2:24" ht="15" customHeight="1" thickBot="1">
      <c r="B18" s="299" t="s">
        <v>148</v>
      </c>
      <c r="C18" s="300"/>
      <c r="D18" s="300"/>
      <c r="E18" s="300"/>
      <c r="F18" s="300"/>
      <c r="G18" s="20"/>
      <c r="H18" s="141"/>
      <c r="I18" s="141"/>
      <c r="J18" s="142"/>
      <c r="K18" s="301"/>
      <c r="L18" s="302"/>
      <c r="M18" s="303"/>
      <c r="N18" s="143"/>
      <c r="O18" s="143"/>
      <c r="P18" s="143"/>
      <c r="Q18" s="143"/>
      <c r="R18" s="143"/>
      <c r="S18" s="143"/>
      <c r="T18" s="143"/>
      <c r="U18" s="143"/>
      <c r="V18" s="143"/>
      <c r="W18" s="143"/>
      <c r="X18" s="144"/>
    </row>
    <row r="19" spans="2:24" ht="15" customHeight="1" thickBot="1">
      <c r="B19" s="299" t="s">
        <v>147</v>
      </c>
      <c r="C19" s="300"/>
      <c r="D19" s="300"/>
      <c r="E19" s="300"/>
      <c r="F19" s="300"/>
      <c r="G19" s="141"/>
      <c r="H19" s="141"/>
      <c r="I19" s="141"/>
      <c r="J19" s="145" t="s">
        <v>116</v>
      </c>
      <c r="K19" s="304"/>
      <c r="L19" s="305"/>
      <c r="M19" s="306"/>
      <c r="N19" s="143"/>
      <c r="O19" s="143"/>
      <c r="P19" s="143"/>
      <c r="Q19" s="143"/>
      <c r="R19" s="143"/>
      <c r="S19" s="143"/>
      <c r="T19" s="143"/>
      <c r="U19" s="143"/>
      <c r="V19" s="143"/>
      <c r="W19" s="143"/>
      <c r="X19" s="146"/>
    </row>
    <row r="20" spans="2:24" ht="31.8" customHeight="1" thickBot="1">
      <c r="B20" s="278" t="s">
        <v>173</v>
      </c>
      <c r="C20" s="279"/>
      <c r="D20" s="279"/>
      <c r="E20" s="279"/>
      <c r="F20" s="279"/>
      <c r="G20" s="279"/>
      <c r="H20" s="279"/>
      <c r="I20" s="279"/>
      <c r="J20" s="147" t="s">
        <v>26</v>
      </c>
      <c r="K20" s="294"/>
      <c r="L20" s="295"/>
      <c r="M20" s="296"/>
      <c r="N20" s="148"/>
      <c r="O20" s="307" t="s">
        <v>175</v>
      </c>
      <c r="P20" s="308"/>
      <c r="Q20" s="308"/>
      <c r="R20" s="308"/>
      <c r="S20" s="308"/>
      <c r="T20" s="308"/>
      <c r="U20" s="308"/>
      <c r="V20" s="308"/>
      <c r="W20" s="309"/>
      <c r="X20" s="149"/>
    </row>
    <row r="21" spans="2:24" ht="31.8" customHeight="1" thickBot="1">
      <c r="B21" s="276" t="s">
        <v>174</v>
      </c>
      <c r="C21" s="277"/>
      <c r="D21" s="277"/>
      <c r="E21" s="277"/>
      <c r="F21" s="277"/>
      <c r="G21" s="277"/>
      <c r="H21" s="277"/>
      <c r="I21" s="277"/>
      <c r="J21" s="147" t="s">
        <v>27</v>
      </c>
      <c r="K21" s="294"/>
      <c r="L21" s="295"/>
      <c r="M21" s="296"/>
      <c r="N21" s="15"/>
      <c r="O21" s="15"/>
      <c r="P21" s="15"/>
      <c r="Q21" s="15"/>
      <c r="R21" s="15"/>
      <c r="S21" s="15"/>
      <c r="T21" s="15"/>
      <c r="U21" s="15"/>
      <c r="V21" s="15"/>
      <c r="W21" s="15"/>
      <c r="X21" s="149"/>
    </row>
    <row r="22" spans="2:24" ht="15" customHeight="1" thickBot="1">
      <c r="B22" s="278" t="s">
        <v>149</v>
      </c>
      <c r="C22" s="279"/>
      <c r="D22" s="279"/>
      <c r="E22" s="279"/>
      <c r="F22" s="279"/>
      <c r="G22" s="279"/>
      <c r="H22" s="141"/>
      <c r="I22" s="141"/>
      <c r="J22" s="150"/>
      <c r="K22" s="280"/>
      <c r="L22" s="281"/>
      <c r="M22" s="282"/>
      <c r="N22" s="15"/>
      <c r="O22" s="15"/>
      <c r="P22" s="15"/>
      <c r="Q22" s="15"/>
      <c r="R22" s="15"/>
      <c r="S22" s="15"/>
      <c r="T22" s="15"/>
      <c r="U22" s="15"/>
      <c r="V22" s="15"/>
      <c r="W22" s="15"/>
      <c r="X22" s="149"/>
    </row>
    <row r="23" spans="2:24" ht="15" customHeight="1" thickBot="1">
      <c r="B23" s="286" t="s">
        <v>150</v>
      </c>
      <c r="C23" s="287"/>
      <c r="D23" s="287"/>
      <c r="E23" s="287"/>
      <c r="F23" s="287"/>
      <c r="G23" s="287"/>
      <c r="H23" s="141"/>
      <c r="I23" s="141"/>
      <c r="J23" s="147"/>
      <c r="K23" s="280"/>
      <c r="L23" s="281"/>
      <c r="M23" s="282"/>
      <c r="N23" s="15"/>
      <c r="O23" s="15"/>
      <c r="P23" s="15"/>
      <c r="Q23" s="15"/>
      <c r="R23" s="15"/>
      <c r="S23" s="15"/>
      <c r="T23" s="15"/>
      <c r="U23" s="15"/>
      <c r="V23" s="15"/>
      <c r="W23" s="15"/>
      <c r="X23" s="149"/>
    </row>
    <row r="24" spans="2:24" ht="15" customHeight="1" thickBot="1">
      <c r="B24" s="286" t="s">
        <v>151</v>
      </c>
      <c r="C24" s="287"/>
      <c r="D24" s="287"/>
      <c r="E24" s="287"/>
      <c r="F24" s="287"/>
      <c r="G24" s="287"/>
      <c r="H24" s="141"/>
      <c r="I24" s="141"/>
      <c r="J24" s="151" t="s">
        <v>117</v>
      </c>
      <c r="K24" s="283">
        <f>K22*K23/100</f>
        <v>0</v>
      </c>
      <c r="L24" s="284"/>
      <c r="M24" s="285"/>
      <c r="N24" s="15" t="s">
        <v>155</v>
      </c>
      <c r="O24" s="15"/>
      <c r="P24" s="1"/>
      <c r="Q24" s="15"/>
      <c r="R24" s="15"/>
      <c r="S24" s="15"/>
      <c r="T24" s="15"/>
      <c r="U24" s="15"/>
      <c r="V24" s="15"/>
      <c r="W24" s="15"/>
      <c r="X24" s="149"/>
    </row>
    <row r="25" spans="2:24" ht="15" customHeight="1" thickBot="1">
      <c r="B25" s="276" t="s">
        <v>152</v>
      </c>
      <c r="C25" s="277"/>
      <c r="D25" s="277"/>
      <c r="E25" s="277"/>
      <c r="F25" s="277"/>
      <c r="G25" s="277"/>
      <c r="H25" s="141"/>
      <c r="I25" s="141"/>
      <c r="J25" s="147" t="s">
        <v>118</v>
      </c>
      <c r="K25" s="280"/>
      <c r="L25" s="281"/>
      <c r="M25" s="282"/>
      <c r="N25" s="15"/>
      <c r="O25" s="15"/>
      <c r="P25" s="1"/>
      <c r="Q25" s="15"/>
      <c r="R25" s="15"/>
      <c r="S25" s="15"/>
      <c r="T25" s="15"/>
      <c r="U25" s="15"/>
      <c r="V25" s="15"/>
      <c r="W25" s="15"/>
      <c r="X25" s="149"/>
    </row>
    <row r="26" spans="2:24" ht="15" customHeight="1">
      <c r="B26" s="276" t="s">
        <v>153</v>
      </c>
      <c r="C26" s="277"/>
      <c r="D26" s="277"/>
      <c r="E26" s="277"/>
      <c r="F26" s="277"/>
      <c r="G26" s="141"/>
      <c r="H26" s="141"/>
      <c r="I26" s="141"/>
      <c r="J26" s="151" t="s">
        <v>119</v>
      </c>
      <c r="K26" s="288">
        <f>K20+K21+K24+K25</f>
        <v>0</v>
      </c>
      <c r="L26" s="289"/>
      <c r="M26" s="290"/>
      <c r="N26" s="15"/>
      <c r="O26" s="15"/>
      <c r="P26" s="1"/>
      <c r="Q26" s="15"/>
      <c r="R26" s="15"/>
      <c r="S26" s="15"/>
      <c r="T26" s="15"/>
      <c r="U26" s="15"/>
      <c r="V26" s="15"/>
      <c r="W26" s="15"/>
      <c r="X26" s="149"/>
    </row>
    <row r="27" spans="2:24" ht="15" customHeight="1">
      <c r="B27" s="276" t="s">
        <v>154</v>
      </c>
      <c r="C27" s="277"/>
      <c r="D27" s="277"/>
      <c r="E27" s="277"/>
      <c r="F27" s="277"/>
      <c r="G27" s="141"/>
      <c r="H27" s="141"/>
      <c r="I27" s="141"/>
      <c r="J27" s="151"/>
      <c r="K27" s="291" t="e">
        <f>ROUNDDOWN(K26/K19*100,0)</f>
        <v>#DIV/0!</v>
      </c>
      <c r="L27" s="292"/>
      <c r="M27" s="293"/>
      <c r="N27" s="129" t="s">
        <v>247</v>
      </c>
      <c r="O27" s="129"/>
      <c r="P27" s="152"/>
      <c r="Q27" s="129"/>
      <c r="R27" s="129"/>
      <c r="S27" s="129"/>
      <c r="T27" s="129"/>
      <c r="U27" s="129"/>
      <c r="V27" s="129"/>
      <c r="W27" s="129"/>
      <c r="X27" s="153"/>
    </row>
    <row r="28" spans="2:24">
      <c r="B28" s="1"/>
      <c r="C28" s="1"/>
      <c r="D28" s="1"/>
      <c r="E28" s="1"/>
      <c r="F28" s="1"/>
      <c r="G28" s="1"/>
      <c r="H28" s="1"/>
      <c r="I28" s="1"/>
      <c r="J28" s="1"/>
      <c r="K28" s="1"/>
      <c r="L28" s="1"/>
      <c r="M28" s="1"/>
      <c r="N28" s="1"/>
      <c r="O28" s="1"/>
      <c r="P28" s="1"/>
      <c r="Q28" s="1"/>
      <c r="R28" s="1"/>
      <c r="S28" s="1"/>
      <c r="T28" s="1"/>
      <c r="U28" s="1"/>
      <c r="V28" s="1"/>
      <c r="W28" s="1"/>
      <c r="X28" s="1"/>
    </row>
    <row r="29" spans="2:24">
      <c r="B29" s="273" t="s">
        <v>248</v>
      </c>
      <c r="C29" s="274"/>
      <c r="D29" s="274"/>
      <c r="E29" s="274"/>
      <c r="F29" s="274"/>
      <c r="G29" s="274"/>
      <c r="H29" s="274"/>
      <c r="I29" s="274"/>
      <c r="J29" s="274"/>
      <c r="K29" s="274"/>
      <c r="L29" s="274"/>
      <c r="M29" s="274"/>
      <c r="N29" s="274"/>
      <c r="O29" s="274"/>
      <c r="P29" s="274"/>
      <c r="Q29" s="274"/>
      <c r="R29" s="274"/>
      <c r="S29" s="274"/>
      <c r="T29" s="274"/>
      <c r="U29" s="274"/>
      <c r="V29" s="274"/>
      <c r="W29" s="274"/>
      <c r="X29" s="275"/>
    </row>
    <row r="30" spans="2:24" ht="58.8" customHeight="1">
      <c r="B30" s="270"/>
      <c r="C30" s="271"/>
      <c r="D30" s="271"/>
      <c r="E30" s="271"/>
      <c r="F30" s="271"/>
      <c r="G30" s="271"/>
      <c r="H30" s="271"/>
      <c r="I30" s="271"/>
      <c r="J30" s="271"/>
      <c r="K30" s="271"/>
      <c r="L30" s="271"/>
      <c r="M30" s="271"/>
      <c r="N30" s="271"/>
      <c r="O30" s="271"/>
      <c r="P30" s="271"/>
      <c r="Q30" s="271"/>
      <c r="R30" s="271"/>
      <c r="S30" s="271"/>
      <c r="T30" s="271"/>
      <c r="U30" s="271"/>
      <c r="V30" s="271"/>
      <c r="W30" s="271"/>
      <c r="X30" s="272"/>
    </row>
    <row r="31" spans="2:24">
      <c r="B31" s="1"/>
      <c r="C31" s="1"/>
      <c r="D31" s="1"/>
      <c r="E31" s="1"/>
      <c r="F31" s="1"/>
      <c r="G31" s="1"/>
      <c r="H31" s="1"/>
      <c r="I31" s="1"/>
      <c r="J31" s="1"/>
      <c r="K31" s="1"/>
      <c r="L31" s="1"/>
      <c r="M31" s="1"/>
      <c r="N31" s="1"/>
      <c r="O31" s="1"/>
      <c r="P31" s="1"/>
      <c r="Q31" s="1"/>
      <c r="R31" s="1"/>
      <c r="S31" s="1"/>
      <c r="T31" s="1"/>
      <c r="U31" s="1"/>
      <c r="V31" s="1"/>
      <c r="W31" s="1"/>
      <c r="X31" s="1"/>
    </row>
    <row r="32" spans="2:24" ht="15" customHeight="1"/>
    <row r="33" ht="15" customHeight="1"/>
    <row r="34" ht="15" customHeight="1"/>
    <row r="35" ht="15" customHeight="1"/>
    <row r="36" ht="15" customHeight="1"/>
    <row r="37" ht="15" customHeight="1"/>
    <row r="38" ht="15" customHeight="1"/>
    <row r="39" ht="15" customHeight="1"/>
    <row r="40" ht="15" customHeight="1"/>
    <row r="41" ht="15" customHeight="1"/>
  </sheetData>
  <sheetProtection algorithmName="SHA-512" hashValue="mw0jtm6rQjBcY5RBxJG7na5Np04LbmbTEm2uprksaVpbTcvgtuO/jNMGO4gxdJ2VZbiD3t0XPWrYAQJo2/5yRQ==" saltValue="wS6f4kgDh5IAx6jJKsfDeQ==" spinCount="100000" sheet="1" formatRows="0"/>
  <dataConsolidate/>
  <mergeCells count="42">
    <mergeCell ref="B13:D13"/>
    <mergeCell ref="E13:N13"/>
    <mergeCell ref="E15:H15"/>
    <mergeCell ref="E12:N12"/>
    <mergeCell ref="E14:H14"/>
    <mergeCell ref="B2:X2"/>
    <mergeCell ref="B3:D3"/>
    <mergeCell ref="E3:N3"/>
    <mergeCell ref="E5:H5"/>
    <mergeCell ref="E6:H6"/>
    <mergeCell ref="B4:D4"/>
    <mergeCell ref="E4:N4"/>
    <mergeCell ref="P11:T11"/>
    <mergeCell ref="U11:X11"/>
    <mergeCell ref="B12:D12"/>
    <mergeCell ref="E7:H7"/>
    <mergeCell ref="E8:H8"/>
    <mergeCell ref="E9:H9"/>
    <mergeCell ref="K21:M21"/>
    <mergeCell ref="B17:W17"/>
    <mergeCell ref="B18:F18"/>
    <mergeCell ref="K18:M18"/>
    <mergeCell ref="B19:F19"/>
    <mergeCell ref="K19:M19"/>
    <mergeCell ref="O20:W20"/>
    <mergeCell ref="K20:M20"/>
    <mergeCell ref="B30:X30"/>
    <mergeCell ref="B29:X29"/>
    <mergeCell ref="B21:I21"/>
    <mergeCell ref="B20:I20"/>
    <mergeCell ref="K22:M22"/>
    <mergeCell ref="K23:M23"/>
    <mergeCell ref="K24:M24"/>
    <mergeCell ref="B24:G24"/>
    <mergeCell ref="B23:G23"/>
    <mergeCell ref="B22:G22"/>
    <mergeCell ref="K25:M25"/>
    <mergeCell ref="B26:F26"/>
    <mergeCell ref="K26:M26"/>
    <mergeCell ref="B27:F27"/>
    <mergeCell ref="K27:M27"/>
    <mergeCell ref="B25:G25"/>
  </mergeCells>
  <phoneticPr fontId="2"/>
  <conditionalFormatting sqref="E3 E5:E6 E7:H9 O7:Q9">
    <cfRule type="expression" dxfId="31" priority="22">
      <formula>#REF!&lt;&gt;#REF!</formula>
    </cfRule>
  </conditionalFormatting>
  <conditionalFormatting sqref="E4">
    <cfRule type="expression" dxfId="30" priority="2">
      <formula>$Q$2&lt;&gt;#REF!</formula>
    </cfRule>
  </conditionalFormatting>
  <conditionalFormatting sqref="E13">
    <cfRule type="expression" dxfId="29" priority="1">
      <formula>$Q$2&lt;&gt;#REF!</formula>
    </cfRule>
  </conditionalFormatting>
  <conditionalFormatting sqref="K18:K27">
    <cfRule type="expression" dxfId="28" priority="3">
      <formula>#REF!&lt;&gt;#REF!</formula>
    </cfRule>
  </conditionalFormatting>
  <conditionalFormatting sqref="U11:X11 E12 E14:E15">
    <cfRule type="expression" dxfId="27" priority="368">
      <formula>$P$11&lt;&gt;#REF!</formula>
    </cfRule>
  </conditionalFormatting>
  <dataValidations count="3">
    <dataValidation type="list" allowBlank="1" showInputMessage="1" showErrorMessage="1" sqref="E3:N3" xr:uid="{00000000-0002-0000-0100-000000000000}">
      <formula1>$AA$3:$AC$3</formula1>
    </dataValidation>
    <dataValidation type="list" allowBlank="1" showInputMessage="1" showErrorMessage="1" sqref="E12:N12" xr:uid="{00000000-0002-0000-0100-000001000000}">
      <formula1>$AA$12:$AC$12</formula1>
    </dataValidation>
    <dataValidation type="list" allowBlank="1" showInputMessage="1" showErrorMessage="1" sqref="K18:M18" xr:uid="{00000000-0002-0000-0100-000002000000}">
      <formula1>"　,誘導水準"</formula1>
    </dataValidation>
  </dataValidations>
  <printOptions horizontalCentered="1"/>
  <pageMargins left="0.31496062992125984" right="0.31496062992125984" top="0.59055118110236227" bottom="0.59055118110236227" header="0.31496062992125984" footer="0.19685039370078741"/>
  <pageSetup paperSize="9" scale="90" orientation="portrait" r:id="rId1"/>
  <headerFooter>
    <oddFooter>&amp;L都市開発諸制度チェックシート2025年度版</oddFooter>
  </headerFooter>
  <colBreaks count="1" manualBreakCount="1">
    <brk id="2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CI80"/>
  <sheetViews>
    <sheetView showGridLines="0" view="pageBreakPreview" zoomScaleNormal="100" zoomScaleSheetLayoutView="100" workbookViewId="0">
      <selection activeCell="L8" sqref="L8"/>
    </sheetView>
  </sheetViews>
  <sheetFormatPr defaultColWidth="8.59765625" defaultRowHeight="18"/>
  <cols>
    <col min="1" max="1" width="0.59765625" style="1" customWidth="1"/>
    <col min="2" max="2" width="12" style="7" customWidth="1"/>
    <col min="3" max="4" width="11.09765625" style="7" customWidth="1"/>
    <col min="5" max="24" width="3.19921875" style="8" customWidth="1"/>
    <col min="25" max="25" width="0.59765625" style="8" customWidth="1"/>
    <col min="26" max="26" width="0.59765625" style="1" customWidth="1"/>
    <col min="27" max="27" width="1.09765625" style="4" hidden="1" customWidth="1"/>
    <col min="28" max="28" width="11" style="1" hidden="1" customWidth="1"/>
    <col min="29" max="29" width="2.09765625" style="16" hidden="1" customWidth="1"/>
    <col min="30" max="30" width="3" style="1" hidden="1" customWidth="1"/>
    <col min="31" max="31" width="6.59765625" style="1" hidden="1" customWidth="1"/>
    <col min="32" max="32" width="6" style="1" hidden="1" customWidth="1"/>
    <col min="33" max="33" width="3.59765625" style="1" hidden="1" customWidth="1"/>
    <col min="34" max="35" width="3" style="1" hidden="1" customWidth="1"/>
    <col min="36" max="36" width="10.5" style="1" hidden="1" customWidth="1"/>
    <col min="37" max="37" width="2.09765625" style="16" hidden="1" customWidth="1"/>
    <col min="38" max="38" width="3" style="1" hidden="1" customWidth="1"/>
    <col min="39" max="39" width="4.59765625" style="1" hidden="1" customWidth="1"/>
    <col min="40" max="40" width="7.19921875" style="1" hidden="1" customWidth="1"/>
    <col min="41" max="41" width="11.59765625" style="1" hidden="1" customWidth="1"/>
    <col min="42" max="42" width="2.59765625" style="16" hidden="1" customWidth="1"/>
    <col min="43" max="43" width="3.59765625" style="1" hidden="1" customWidth="1"/>
    <col min="44" max="44" width="9" style="1" hidden="1" customWidth="1"/>
    <col min="45" max="45" width="12.69921875" style="1" hidden="1" customWidth="1"/>
    <col min="46" max="46" width="20.5" style="64" hidden="1" customWidth="1"/>
    <col min="47" max="47" width="7.19921875" style="16" hidden="1" customWidth="1"/>
    <col min="48" max="48" width="10.59765625" style="65" hidden="1" customWidth="1"/>
    <col min="49" max="49" width="6.09765625" style="1" hidden="1" customWidth="1"/>
    <col min="50" max="50" width="8.09765625" style="1" hidden="1" customWidth="1"/>
    <col min="51" max="51" width="2.09765625" style="1" hidden="1" customWidth="1"/>
    <col min="52" max="52" width="10.59765625" style="1" hidden="1" customWidth="1"/>
    <col min="53" max="53" width="6.5" style="1" hidden="1" customWidth="1"/>
    <col min="54" max="54" width="6.19921875" style="1" hidden="1" customWidth="1"/>
    <col min="55" max="55" width="3.59765625" style="1" hidden="1" customWidth="1"/>
    <col min="56" max="56" width="3" style="1" hidden="1" customWidth="1"/>
    <col min="57" max="59" width="8.59765625" style="1" hidden="1" customWidth="1"/>
    <col min="60" max="60" width="13.69921875" style="1" hidden="1" customWidth="1"/>
    <col min="61" max="61" width="8.59765625" style="1" hidden="1" customWidth="1"/>
    <col min="62" max="62" width="0.59765625" style="1" hidden="1" customWidth="1"/>
    <col min="63" max="63" width="1.09765625" style="4" hidden="1" customWidth="1"/>
    <col min="64" max="64" width="3.69921875" style="1" hidden="1" customWidth="1"/>
    <col min="65" max="65" width="9" style="1" hidden="1" customWidth="1"/>
    <col min="66" max="66" width="10.5" style="1" hidden="1" customWidth="1"/>
    <col min="67" max="67" width="6" style="1" hidden="1" customWidth="1"/>
    <col min="68" max="68" width="3.59765625" style="1" hidden="1" customWidth="1"/>
    <col min="69" max="69" width="6" style="1" hidden="1" customWidth="1"/>
    <col min="70" max="86" width="3.59765625" style="1" hidden="1" customWidth="1"/>
    <col min="87" max="87" width="8.59765625" style="1" hidden="1" customWidth="1"/>
    <col min="88" max="16384" width="8.59765625" style="1"/>
  </cols>
  <sheetData>
    <row r="1" spans="1:87" ht="27.6" customHeight="1" thickBot="1">
      <c r="A1" s="107" t="s">
        <v>258</v>
      </c>
      <c r="B1" s="10"/>
      <c r="C1" s="10"/>
      <c r="D1" s="10"/>
      <c r="E1" s="1"/>
      <c r="F1" s="1"/>
      <c r="G1" s="1"/>
      <c r="H1" s="1"/>
      <c r="I1" s="1"/>
      <c r="J1" s="1"/>
      <c r="K1" s="1"/>
      <c r="L1" s="1"/>
      <c r="M1" s="1"/>
      <c r="N1" s="1"/>
      <c r="O1" s="1"/>
      <c r="P1" s="10"/>
      <c r="Q1" s="1"/>
      <c r="R1" s="1"/>
      <c r="S1" s="1"/>
      <c r="T1" s="19"/>
      <c r="U1" s="19"/>
      <c r="V1" s="19"/>
      <c r="W1" s="19"/>
      <c r="X1" s="19"/>
      <c r="Y1" s="3"/>
      <c r="AB1" s="56" t="s">
        <v>29</v>
      </c>
      <c r="AD1" s="57"/>
      <c r="AE1" s="57"/>
      <c r="AF1" s="57"/>
      <c r="AG1" s="57"/>
      <c r="AH1" s="57"/>
      <c r="AI1" s="57"/>
      <c r="AJ1" s="57"/>
      <c r="AK1" s="58"/>
      <c r="AL1" s="57"/>
      <c r="AM1" s="57"/>
      <c r="AN1" s="57"/>
      <c r="AO1" s="57"/>
      <c r="AP1" s="58"/>
      <c r="AQ1" s="57" t="s">
        <v>30</v>
      </c>
      <c r="AR1" s="57"/>
      <c r="AS1" s="59"/>
      <c r="AT1" s="58"/>
      <c r="AU1" s="57"/>
      <c r="AV1" s="57"/>
      <c r="AW1" s="57"/>
      <c r="AX1" s="57"/>
      <c r="AY1" s="57"/>
      <c r="AZ1" s="57"/>
      <c r="BA1" s="57"/>
      <c r="BB1" s="57"/>
      <c r="BC1" s="57"/>
      <c r="BD1" s="57"/>
      <c r="BE1" s="57"/>
      <c r="BF1" s="57"/>
      <c r="BG1" s="57"/>
      <c r="BH1" s="60" t="s">
        <v>31</v>
      </c>
      <c r="CI1" s="1">
        <v>1</v>
      </c>
    </row>
    <row r="2" spans="1:87" ht="15.75" customHeight="1" thickBot="1">
      <c r="B2" s="353" t="s">
        <v>84</v>
      </c>
      <c r="C2" s="354"/>
      <c r="D2" s="354"/>
      <c r="E2" s="345"/>
      <c r="F2" s="345"/>
      <c r="G2" s="345"/>
      <c r="H2" s="345"/>
      <c r="I2" s="345"/>
      <c r="J2" s="345"/>
      <c r="K2" s="345"/>
      <c r="L2" s="345"/>
      <c r="M2" s="345"/>
      <c r="N2" s="345"/>
      <c r="O2" s="354"/>
      <c r="P2" s="354"/>
      <c r="Q2" s="354"/>
      <c r="R2" s="354"/>
      <c r="S2" s="354"/>
      <c r="T2" s="354"/>
      <c r="U2" s="354"/>
      <c r="V2" s="354"/>
      <c r="W2" s="354"/>
      <c r="X2" s="355"/>
      <c r="Y2" s="155"/>
      <c r="AB2" s="61"/>
      <c r="AC2" s="62"/>
      <c r="AO2" s="63"/>
      <c r="AP2" s="16">
        <f>IF($S$2=AO2,0,0)</f>
        <v>0</v>
      </c>
      <c r="AQ2" s="1">
        <v>0</v>
      </c>
      <c r="AS2" s="1" t="s">
        <v>32</v>
      </c>
      <c r="BL2" s="14"/>
      <c r="BM2" s="12"/>
      <c r="BN2" s="12"/>
      <c r="BO2" s="12"/>
      <c r="BP2" s="12"/>
      <c r="BQ2" s="12"/>
      <c r="BR2" s="9"/>
      <c r="BS2" s="9"/>
      <c r="BT2" s="9"/>
      <c r="BU2" s="11"/>
      <c r="BV2" s="11"/>
      <c r="BW2" s="11"/>
      <c r="BX2" s="11"/>
      <c r="BY2" s="11"/>
      <c r="BZ2" s="11"/>
      <c r="CA2" s="11"/>
      <c r="CB2" s="11"/>
      <c r="CC2" s="11"/>
      <c r="CD2" s="11"/>
      <c r="CE2" s="11"/>
      <c r="CF2" s="11"/>
      <c r="CI2" s="1">
        <v>1</v>
      </c>
    </row>
    <row r="3" spans="1:87" ht="13.95" customHeight="1" thickBot="1">
      <c r="A3" s="33"/>
      <c r="B3" s="110" t="s">
        <v>23</v>
      </c>
      <c r="C3" s="24"/>
      <c r="D3" s="111"/>
      <c r="E3" s="322"/>
      <c r="F3" s="323"/>
      <c r="G3" s="323"/>
      <c r="H3" s="323"/>
      <c r="I3" s="323"/>
      <c r="J3" s="323"/>
      <c r="K3" s="323"/>
      <c r="L3" s="323"/>
      <c r="M3" s="323"/>
      <c r="N3" s="323"/>
      <c r="O3" s="324"/>
      <c r="P3" s="112"/>
      <c r="Q3" s="112"/>
      <c r="R3" s="112"/>
      <c r="S3" s="112"/>
      <c r="T3" s="112"/>
      <c r="U3" s="112"/>
      <c r="V3" s="112"/>
      <c r="W3" s="112"/>
      <c r="X3" s="112"/>
      <c r="Y3" s="156"/>
      <c r="AG3" s="16"/>
      <c r="AH3" s="1" t="s">
        <v>30</v>
      </c>
      <c r="AO3" s="66" t="s">
        <v>33</v>
      </c>
      <c r="AP3" s="16">
        <f>IF($S$2=AO3,1,0)</f>
        <v>0</v>
      </c>
      <c r="AQ3" s="1">
        <v>1</v>
      </c>
      <c r="AR3" s="16"/>
      <c r="AS3" s="1" t="s">
        <v>34</v>
      </c>
      <c r="BB3" s="11"/>
      <c r="BK3" s="1"/>
      <c r="BM3" s="12" t="s">
        <v>16</v>
      </c>
      <c r="BN3" s="13" t="s">
        <v>17</v>
      </c>
      <c r="BO3" s="12"/>
      <c r="BP3" s="12"/>
      <c r="BQ3" s="12"/>
    </row>
    <row r="4" spans="1:87" ht="13.95" customHeight="1" thickBot="1">
      <c r="B4" s="157" t="s">
        <v>76</v>
      </c>
      <c r="C4" s="19"/>
      <c r="D4" s="158"/>
      <c r="E4" s="346"/>
      <c r="F4" s="347"/>
      <c r="G4" s="347"/>
      <c r="H4" s="347"/>
      <c r="I4" s="347"/>
      <c r="J4" s="347"/>
      <c r="K4" s="347"/>
      <c r="L4" s="347"/>
      <c r="M4" s="347"/>
      <c r="N4" s="347"/>
      <c r="O4" s="348"/>
      <c r="P4" s="159"/>
      <c r="Q4" s="133"/>
      <c r="R4" s="133"/>
      <c r="S4" s="133"/>
      <c r="T4" s="133"/>
      <c r="U4" s="133"/>
      <c r="V4" s="133"/>
      <c r="W4" s="133"/>
      <c r="X4" s="133"/>
      <c r="Y4" s="156"/>
      <c r="AD4" s="1" t="s">
        <v>30</v>
      </c>
      <c r="AF4" s="67"/>
      <c r="AG4" s="16">
        <v>0</v>
      </c>
      <c r="AH4" s="1">
        <v>0</v>
      </c>
      <c r="AL4" s="1" t="s">
        <v>30</v>
      </c>
      <c r="AO4" s="68" t="s">
        <v>35</v>
      </c>
      <c r="AP4" s="16">
        <f>IF($S$2=AO4,2,0)</f>
        <v>0</v>
      </c>
      <c r="AQ4" s="1">
        <v>2</v>
      </c>
      <c r="BB4" s="11"/>
      <c r="BM4" s="12" t="s">
        <v>19</v>
      </c>
      <c r="BN4" s="13" t="s">
        <v>20</v>
      </c>
      <c r="BO4" s="12" t="s">
        <v>0</v>
      </c>
      <c r="BP4" s="12"/>
      <c r="BQ4" s="12"/>
      <c r="BR4" s="9"/>
      <c r="BS4" s="9"/>
      <c r="BT4" s="9"/>
      <c r="BU4" s="11"/>
      <c r="BV4" s="11"/>
      <c r="BW4" s="11"/>
      <c r="BX4" s="11"/>
      <c r="BY4" s="11"/>
      <c r="BZ4" s="11"/>
      <c r="CA4" s="11"/>
      <c r="CB4" s="11"/>
      <c r="CC4" s="11"/>
      <c r="CD4" s="11"/>
      <c r="CE4" s="11"/>
      <c r="CF4" s="11"/>
      <c r="CI4" s="1">
        <v>1</v>
      </c>
    </row>
    <row r="5" spans="1:87" ht="29.4" customHeight="1" thickBot="1">
      <c r="A5" s="1" t="s">
        <v>28</v>
      </c>
      <c r="B5" s="356" t="s">
        <v>177</v>
      </c>
      <c r="C5" s="357"/>
      <c r="D5" s="357"/>
      <c r="E5" s="358" t="s">
        <v>191</v>
      </c>
      <c r="F5" s="358"/>
      <c r="G5" s="358"/>
      <c r="H5" s="358"/>
      <c r="I5" s="359"/>
      <c r="J5" s="359"/>
      <c r="K5" s="359"/>
      <c r="L5" s="359"/>
      <c r="M5" s="359"/>
      <c r="N5" s="359"/>
      <c r="O5" s="359"/>
      <c r="P5" s="112"/>
      <c r="Q5" s="112"/>
      <c r="R5" s="112"/>
      <c r="S5" s="112"/>
      <c r="T5" s="112"/>
      <c r="U5" s="112"/>
      <c r="V5" s="112"/>
      <c r="W5" s="112"/>
      <c r="X5" s="112"/>
      <c r="Y5" s="156"/>
      <c r="AB5" s="63" t="s">
        <v>36</v>
      </c>
      <c r="AC5" s="16" t="e">
        <f>IF(#REF!=AB5,1,0)</f>
        <v>#REF!</v>
      </c>
      <c r="AD5" s="1">
        <v>1</v>
      </c>
      <c r="AF5" s="69" t="s">
        <v>37</v>
      </c>
      <c r="AG5" s="16">
        <f>IF(V5=AF5,1,0)</f>
        <v>0</v>
      </c>
      <c r="AH5" s="1">
        <v>1</v>
      </c>
      <c r="AJ5" s="63"/>
      <c r="AK5" s="16">
        <v>0</v>
      </c>
      <c r="AL5" s="1">
        <v>0</v>
      </c>
      <c r="AO5" s="68" t="s">
        <v>38</v>
      </c>
      <c r="AP5" s="16">
        <f>IF($S$2=AO5,3,0)</f>
        <v>0</v>
      </c>
      <c r="AQ5" s="1">
        <v>3</v>
      </c>
      <c r="AR5" s="64"/>
      <c r="BA5" s="1">
        <f>C5</f>
        <v>0</v>
      </c>
      <c r="BM5" s="12" t="s">
        <v>22</v>
      </c>
      <c r="BN5" s="13"/>
      <c r="BO5" s="12"/>
      <c r="BP5" s="12"/>
      <c r="BQ5" s="12"/>
      <c r="BR5" s="9"/>
      <c r="BS5" s="9"/>
      <c r="BT5" s="9"/>
      <c r="BU5" s="11"/>
      <c r="BV5" s="11"/>
      <c r="BW5" s="11"/>
      <c r="BX5" s="11"/>
      <c r="BY5" s="11"/>
      <c r="BZ5" s="11"/>
      <c r="CA5" s="11"/>
      <c r="CB5" s="11"/>
      <c r="CC5" s="11"/>
      <c r="CD5" s="11"/>
      <c r="CE5" s="11"/>
      <c r="CF5" s="11"/>
    </row>
    <row r="6" spans="1:87" ht="13.95" customHeight="1" thickBot="1">
      <c r="B6" s="123" t="s">
        <v>77</v>
      </c>
      <c r="C6" s="27"/>
      <c r="D6" s="27"/>
      <c r="E6" s="349"/>
      <c r="F6" s="350"/>
      <c r="G6" s="350"/>
      <c r="H6" s="351"/>
      <c r="I6" s="352"/>
      <c r="J6" s="260"/>
      <c r="K6" s="161"/>
      <c r="L6" s="161"/>
      <c r="M6" s="161"/>
      <c r="N6" s="161"/>
      <c r="O6" s="162"/>
      <c r="P6" s="162"/>
      <c r="Q6" s="162"/>
      <c r="R6" s="360"/>
      <c r="S6" s="360"/>
      <c r="T6" s="163"/>
      <c r="U6" s="164"/>
      <c r="V6" s="164"/>
      <c r="W6" s="164"/>
      <c r="X6" s="165"/>
      <c r="Y6" s="166"/>
      <c r="AB6" s="70" t="s">
        <v>39</v>
      </c>
      <c r="AC6" s="16" t="e">
        <f>IF(#REF!=AB6,2,0)</f>
        <v>#REF!</v>
      </c>
      <c r="AD6" s="1">
        <v>2</v>
      </c>
      <c r="AF6" s="69" t="s">
        <v>40</v>
      </c>
      <c r="AG6" s="16">
        <f>IF(V5=AF6,2,0)</f>
        <v>0</v>
      </c>
      <c r="AH6" s="1">
        <v>2</v>
      </c>
      <c r="AJ6" s="68" t="s">
        <v>19</v>
      </c>
      <c r="AK6" s="16">
        <f>IF($E$6=AJ6,1,0)</f>
        <v>0</v>
      </c>
      <c r="AL6" s="1">
        <v>1</v>
      </c>
      <c r="AO6" s="68" t="s">
        <v>41</v>
      </c>
      <c r="AP6" s="16">
        <f>IF($S$2=AO6,4,0)</f>
        <v>0</v>
      </c>
      <c r="AQ6" s="1">
        <v>4</v>
      </c>
      <c r="AT6" s="71" t="s">
        <v>42</v>
      </c>
      <c r="AU6" s="72">
        <f>F7</f>
        <v>0</v>
      </c>
      <c r="AV6" s="73" t="s">
        <v>43</v>
      </c>
      <c r="BA6" s="1" t="s">
        <v>44</v>
      </c>
      <c r="BM6" s="12" t="s">
        <v>18</v>
      </c>
      <c r="BN6" s="13"/>
      <c r="BO6" s="12"/>
      <c r="BP6" s="12"/>
      <c r="BQ6" s="12"/>
      <c r="BR6" s="9"/>
      <c r="BS6" s="9"/>
      <c r="BT6" s="9"/>
      <c r="BU6" s="11"/>
      <c r="BV6" s="11"/>
      <c r="BW6" s="11"/>
      <c r="BX6" s="11"/>
      <c r="BY6" s="11"/>
      <c r="BZ6" s="11"/>
      <c r="CA6" s="11"/>
      <c r="CB6" s="11"/>
      <c r="CC6" s="11"/>
      <c r="CD6" s="11"/>
      <c r="CE6" s="11"/>
      <c r="CF6" s="11"/>
    </row>
    <row r="7" spans="1:87" ht="13.95" customHeight="1" thickBot="1">
      <c r="A7" s="33"/>
      <c r="B7" s="123" t="s">
        <v>78</v>
      </c>
      <c r="C7" s="27"/>
      <c r="D7" s="27"/>
      <c r="E7" s="363"/>
      <c r="F7" s="364"/>
      <c r="G7" s="364"/>
      <c r="H7" s="365"/>
      <c r="I7" s="366"/>
      <c r="J7" s="367"/>
      <c r="K7" s="119"/>
      <c r="L7" s="119"/>
      <c r="M7" s="119"/>
      <c r="N7" s="119"/>
      <c r="O7" s="120"/>
      <c r="P7" s="120"/>
      <c r="Q7" s="120"/>
      <c r="R7" s="368"/>
      <c r="S7" s="368"/>
      <c r="T7" s="121"/>
      <c r="U7" s="15"/>
      <c r="V7" s="15"/>
      <c r="W7" s="15"/>
      <c r="X7" s="122"/>
      <c r="Y7" s="166"/>
      <c r="AB7" s="74" t="s">
        <v>45</v>
      </c>
      <c r="AC7" s="16" t="e">
        <f>IF(#REF!=AB7,4,0)</f>
        <v>#REF!</v>
      </c>
      <c r="AD7" s="1">
        <v>4</v>
      </c>
      <c r="AF7" s="75" t="s">
        <v>46</v>
      </c>
      <c r="AG7" s="16">
        <f>IF(V5=AF7,3,0)</f>
        <v>0</v>
      </c>
      <c r="AH7" s="1">
        <v>3</v>
      </c>
      <c r="AJ7" s="76" t="s">
        <v>20</v>
      </c>
      <c r="AK7" s="16">
        <f>IF($E$6=AJ7,2,0)</f>
        <v>0</v>
      </c>
      <c r="AL7" s="1">
        <v>2</v>
      </c>
      <c r="AO7" s="68" t="s">
        <v>47</v>
      </c>
      <c r="AP7" s="16">
        <f>IF($S$2=AO7,5,0)</f>
        <v>0</v>
      </c>
      <c r="AQ7" s="1">
        <v>5</v>
      </c>
      <c r="AS7" s="64"/>
      <c r="BA7" s="77" t="s">
        <v>37</v>
      </c>
      <c r="BB7" s="78" t="e">
        <f>IF(SUM(#REF!)=0,1,0)</f>
        <v>#REF!</v>
      </c>
      <c r="BM7" s="12" t="s">
        <v>18</v>
      </c>
      <c r="BN7" s="13"/>
      <c r="BO7" s="12"/>
      <c r="BP7" s="12"/>
      <c r="BQ7" s="12"/>
      <c r="BR7" s="9"/>
      <c r="BS7" s="9"/>
      <c r="BT7" s="9"/>
      <c r="BU7" s="11"/>
      <c r="BV7" s="11"/>
      <c r="BW7" s="11"/>
      <c r="BX7" s="11"/>
      <c r="BY7" s="11"/>
      <c r="BZ7" s="11"/>
      <c r="CA7" s="11"/>
      <c r="CB7" s="11"/>
      <c r="CC7" s="11"/>
      <c r="CD7" s="11"/>
      <c r="CE7" s="11"/>
      <c r="CF7" s="11"/>
      <c r="CI7" s="1">
        <v>1</v>
      </c>
    </row>
    <row r="8" spans="1:87" ht="13.95" customHeight="1" thickBot="1">
      <c r="B8" s="123" t="s">
        <v>249</v>
      </c>
      <c r="C8" s="27"/>
      <c r="D8" s="27"/>
      <c r="E8" s="316"/>
      <c r="F8" s="317"/>
      <c r="G8" s="317"/>
      <c r="H8" s="318"/>
      <c r="I8" s="167"/>
      <c r="J8" s="28"/>
      <c r="K8" s="119"/>
      <c r="L8" s="119"/>
      <c r="M8" s="119"/>
      <c r="N8" s="119"/>
      <c r="O8" s="120"/>
      <c r="P8" s="120"/>
      <c r="Q8" s="120"/>
      <c r="R8" s="36"/>
      <c r="S8" s="36"/>
      <c r="T8" s="121"/>
      <c r="U8" s="15"/>
      <c r="V8" s="15"/>
      <c r="W8" s="15"/>
      <c r="X8" s="122"/>
      <c r="Y8" s="166"/>
      <c r="AO8" s="68" t="s">
        <v>49</v>
      </c>
      <c r="AP8" s="16">
        <f>IF($S$2=AO8,8,0)</f>
        <v>0</v>
      </c>
      <c r="AQ8" s="1">
        <v>8</v>
      </c>
      <c r="AS8" s="64"/>
      <c r="BA8" s="79" t="s">
        <v>50</v>
      </c>
      <c r="BB8" s="79">
        <f>V5</f>
        <v>0</v>
      </c>
      <c r="BM8" s="12" t="s">
        <v>18</v>
      </c>
      <c r="BN8" s="13"/>
      <c r="BO8" s="12"/>
      <c r="BP8" s="12"/>
      <c r="BQ8" s="12"/>
      <c r="BR8" s="9"/>
      <c r="BS8" s="9"/>
      <c r="BT8" s="9"/>
      <c r="BU8" s="11"/>
      <c r="BV8" s="11"/>
      <c r="BW8" s="11"/>
      <c r="BX8" s="11"/>
      <c r="BY8" s="11"/>
      <c r="BZ8" s="11"/>
      <c r="CA8" s="11"/>
      <c r="CB8" s="11"/>
      <c r="CC8" s="11"/>
      <c r="CD8" s="11"/>
      <c r="CE8" s="11"/>
      <c r="CF8" s="11"/>
    </row>
    <row r="9" spans="1:87" ht="13.95" customHeight="1" thickBot="1">
      <c r="B9" s="110" t="s">
        <v>250</v>
      </c>
      <c r="C9" s="24"/>
      <c r="D9" s="24"/>
      <c r="E9" s="316"/>
      <c r="F9" s="317"/>
      <c r="G9" s="317"/>
      <c r="H9" s="318"/>
      <c r="I9" s="167"/>
      <c r="J9" s="28"/>
      <c r="K9" s="119"/>
      <c r="L9" s="119"/>
      <c r="M9" s="119"/>
      <c r="N9" s="119"/>
      <c r="O9" s="120"/>
      <c r="P9" s="120"/>
      <c r="Q9" s="120"/>
      <c r="R9" s="36"/>
      <c r="S9" s="36"/>
      <c r="T9" s="121"/>
      <c r="U9" s="15"/>
      <c r="V9" s="15"/>
      <c r="W9" s="15"/>
      <c r="X9" s="122"/>
      <c r="Y9" s="166"/>
      <c r="BM9" s="12" t="s">
        <v>18</v>
      </c>
      <c r="BN9" s="13"/>
      <c r="BO9" s="12"/>
      <c r="BP9" s="12"/>
      <c r="BQ9" s="12"/>
      <c r="BR9" s="9"/>
      <c r="BS9" s="9"/>
      <c r="BT9" s="9"/>
      <c r="BU9" s="11"/>
      <c r="BV9" s="11"/>
      <c r="BW9" s="11"/>
      <c r="BX9" s="11"/>
      <c r="BY9" s="11"/>
      <c r="BZ9" s="11"/>
      <c r="CA9" s="11"/>
      <c r="CB9" s="11"/>
      <c r="CC9" s="11"/>
      <c r="CD9" s="11"/>
      <c r="CE9" s="11"/>
      <c r="CF9" s="11"/>
    </row>
    <row r="10" spans="1:87" ht="13.95" customHeight="1" thickBot="1">
      <c r="B10" s="123" t="s">
        <v>251</v>
      </c>
      <c r="C10" s="27"/>
      <c r="D10" s="27"/>
      <c r="E10" s="316"/>
      <c r="F10" s="317"/>
      <c r="G10" s="317"/>
      <c r="H10" s="318"/>
      <c r="I10" s="167"/>
      <c r="J10" s="28"/>
      <c r="K10" s="119"/>
      <c r="L10" s="119"/>
      <c r="M10" s="119"/>
      <c r="N10" s="119"/>
      <c r="O10" s="120"/>
      <c r="P10" s="120"/>
      <c r="Q10" s="120"/>
      <c r="R10" s="36"/>
      <c r="S10" s="36"/>
      <c r="T10" s="119"/>
      <c r="U10" s="15"/>
      <c r="V10" s="15"/>
      <c r="W10" s="15"/>
      <c r="X10" s="122"/>
      <c r="Y10" s="166"/>
      <c r="AF10" s="67"/>
      <c r="AG10" s="16">
        <v>0</v>
      </c>
      <c r="AH10" s="1">
        <v>0</v>
      </c>
      <c r="BM10" s="12" t="s">
        <v>18</v>
      </c>
      <c r="BN10" s="13"/>
      <c r="BO10" s="12"/>
      <c r="BP10" s="12"/>
      <c r="BQ10" s="12"/>
      <c r="BR10" s="9"/>
      <c r="BS10" s="9"/>
      <c r="BT10" s="9"/>
      <c r="BU10" s="11"/>
      <c r="BV10" s="11"/>
      <c r="BW10" s="11"/>
      <c r="BX10" s="11"/>
      <c r="BY10" s="11"/>
      <c r="BZ10" s="11"/>
      <c r="CA10" s="11"/>
      <c r="CB10" s="11"/>
      <c r="CC10" s="11"/>
      <c r="CD10" s="11"/>
      <c r="CE10" s="11"/>
      <c r="CF10" s="11"/>
    </row>
    <row r="11" spans="1:87" ht="13.95" customHeight="1" thickBot="1">
      <c r="B11" s="110" t="s">
        <v>192</v>
      </c>
      <c r="C11" s="24"/>
      <c r="D11" s="111"/>
      <c r="E11" s="316"/>
      <c r="F11" s="317"/>
      <c r="G11" s="317"/>
      <c r="H11" s="318"/>
      <c r="I11" s="168"/>
      <c r="J11" s="125"/>
      <c r="K11" s="126"/>
      <c r="L11" s="126"/>
      <c r="M11" s="126"/>
      <c r="N11" s="126"/>
      <c r="O11" s="127"/>
      <c r="P11" s="127"/>
      <c r="Q11" s="127"/>
      <c r="R11" s="112"/>
      <c r="S11" s="112"/>
      <c r="T11" s="128"/>
      <c r="U11" s="129"/>
      <c r="V11" s="129"/>
      <c r="W11" s="129"/>
      <c r="X11" s="130"/>
      <c r="Y11" s="166"/>
      <c r="AB11" s="63" t="s">
        <v>36</v>
      </c>
      <c r="AC11" s="16">
        <f>IF(Q11=AB11,1,0)</f>
        <v>0</v>
      </c>
      <c r="AD11" s="1">
        <v>1</v>
      </c>
      <c r="AF11" s="69" t="s">
        <v>37</v>
      </c>
      <c r="AG11" s="16">
        <f>IF(V11=AF11,1,0)</f>
        <v>0</v>
      </c>
      <c r="AH11" s="1">
        <v>1</v>
      </c>
      <c r="BA11" s="1">
        <f>C11</f>
        <v>0</v>
      </c>
      <c r="BM11" s="12" t="s">
        <v>18</v>
      </c>
      <c r="BN11" s="13"/>
      <c r="BO11" s="12"/>
      <c r="BP11" s="12"/>
      <c r="BQ11" s="12"/>
      <c r="BR11" s="9"/>
      <c r="BS11" s="9"/>
      <c r="BT11" s="9"/>
      <c r="BU11" s="11"/>
      <c r="BV11" s="11"/>
      <c r="BW11" s="11"/>
      <c r="BX11" s="11"/>
      <c r="BY11" s="11"/>
      <c r="BZ11" s="11"/>
      <c r="CA11" s="11"/>
      <c r="CB11" s="11"/>
      <c r="CC11" s="11"/>
      <c r="CD11" s="11"/>
      <c r="CE11" s="11"/>
      <c r="CF11" s="11"/>
    </row>
    <row r="12" spans="1:87" ht="16.8" customHeight="1">
      <c r="B12" s="3"/>
      <c r="C12" s="3"/>
      <c r="D12" s="3"/>
      <c r="E12" s="3"/>
      <c r="F12" s="3"/>
      <c r="G12" s="3"/>
      <c r="H12" s="3"/>
      <c r="I12" s="3"/>
      <c r="J12" s="3"/>
      <c r="K12" s="3"/>
      <c r="L12" s="3"/>
      <c r="M12" s="3"/>
      <c r="N12" s="3"/>
      <c r="O12" s="3"/>
      <c r="P12" s="3"/>
      <c r="Q12" s="3"/>
      <c r="R12" s="3"/>
      <c r="S12" s="3"/>
      <c r="T12" s="3"/>
      <c r="U12" s="3"/>
      <c r="V12" s="3"/>
      <c r="W12" s="3"/>
      <c r="X12" s="24"/>
      <c r="Y12" s="3"/>
      <c r="AT12" s="80">
        <f>C12</f>
        <v>0</v>
      </c>
      <c r="AU12" s="81" t="str">
        <f>IF(F12="〇",1,"")</f>
        <v/>
      </c>
      <c r="AV12" s="82" t="s">
        <v>51</v>
      </c>
      <c r="BA12" s="83" t="s">
        <v>46</v>
      </c>
      <c r="BB12" s="84">
        <f>IF(F16="",IF(AND(AU14&gt;=1,AU15&gt;=15),1,0),IF(#REF!=4,1,0))</f>
        <v>0</v>
      </c>
      <c r="BM12" s="12"/>
      <c r="BN12" s="12"/>
      <c r="BO12" s="12"/>
      <c r="BP12" s="12"/>
      <c r="BQ12" s="12"/>
    </row>
    <row r="13" spans="1:87" ht="15.75" customHeight="1" thickBot="1">
      <c r="B13" s="154" t="s">
        <v>85</v>
      </c>
      <c r="C13" s="169"/>
      <c r="D13" s="169"/>
      <c r="E13" s="170"/>
      <c r="F13" s="170"/>
      <c r="G13" s="170"/>
      <c r="H13" s="170"/>
      <c r="I13" s="170"/>
      <c r="J13" s="170"/>
      <c r="K13" s="170"/>
      <c r="L13" s="170"/>
      <c r="M13" s="170"/>
      <c r="N13" s="170"/>
      <c r="O13" s="170"/>
      <c r="P13" s="169"/>
      <c r="Q13" s="369"/>
      <c r="R13" s="369"/>
      <c r="S13" s="369"/>
      <c r="T13" s="369"/>
      <c r="U13" s="369"/>
      <c r="V13" s="169"/>
      <c r="W13" s="169"/>
      <c r="X13" s="169"/>
      <c r="Y13" s="155"/>
      <c r="AT13" s="80">
        <f>C13</f>
        <v>0</v>
      </c>
      <c r="AU13" s="81" t="str">
        <f>IF(F13="〇",1,"")</f>
        <v/>
      </c>
      <c r="AV13" s="82" t="s">
        <v>51</v>
      </c>
      <c r="BL13" s="14"/>
      <c r="BM13" s="12"/>
      <c r="BN13" s="12"/>
      <c r="BO13" s="12"/>
      <c r="BP13" s="12"/>
      <c r="BQ13" s="12"/>
      <c r="BR13" s="9"/>
      <c r="BS13" s="9"/>
      <c r="BT13" s="9"/>
      <c r="BU13" s="11"/>
      <c r="BV13" s="11"/>
      <c r="BW13" s="11"/>
      <c r="BX13" s="11"/>
      <c r="BY13" s="11"/>
      <c r="BZ13" s="11"/>
      <c r="CA13" s="11"/>
      <c r="CB13" s="11"/>
      <c r="CC13" s="11"/>
      <c r="CD13" s="11"/>
      <c r="CE13" s="11"/>
      <c r="CF13" s="11"/>
      <c r="CI13" s="1">
        <v>1</v>
      </c>
    </row>
    <row r="14" spans="1:87" ht="13.95" customHeight="1" thickBot="1">
      <c r="A14" s="33"/>
      <c r="B14" s="313" t="s">
        <v>23</v>
      </c>
      <c r="C14" s="314"/>
      <c r="D14" s="315"/>
      <c r="E14" s="322"/>
      <c r="F14" s="323"/>
      <c r="G14" s="323"/>
      <c r="H14" s="323"/>
      <c r="I14" s="323"/>
      <c r="J14" s="323"/>
      <c r="K14" s="323"/>
      <c r="L14" s="323"/>
      <c r="M14" s="323"/>
      <c r="N14" s="323"/>
      <c r="O14" s="324"/>
      <c r="P14" s="112"/>
      <c r="Q14" s="112"/>
      <c r="R14" s="112"/>
      <c r="S14" s="112"/>
      <c r="T14" s="112"/>
      <c r="U14" s="112"/>
      <c r="V14" s="112"/>
      <c r="W14" s="112"/>
      <c r="X14" s="112"/>
      <c r="Y14" s="156"/>
      <c r="AT14" s="80" t="s">
        <v>52</v>
      </c>
      <c r="AU14" s="16">
        <f>SUM(AU12:AU13)</f>
        <v>0</v>
      </c>
      <c r="AV14" s="82" t="s">
        <v>53</v>
      </c>
      <c r="BK14" s="1"/>
      <c r="BM14" s="12" t="s">
        <v>16</v>
      </c>
      <c r="BN14" s="13" t="s">
        <v>17</v>
      </c>
      <c r="BO14" s="12"/>
      <c r="BP14" s="12"/>
      <c r="BQ14" s="12"/>
    </row>
    <row r="15" spans="1:87" ht="13.95" customHeight="1" thickBot="1">
      <c r="B15" s="110" t="s">
        <v>79</v>
      </c>
      <c r="C15" s="24"/>
      <c r="D15" s="111"/>
      <c r="E15" s="346"/>
      <c r="F15" s="347"/>
      <c r="G15" s="347"/>
      <c r="H15" s="347"/>
      <c r="I15" s="347"/>
      <c r="J15" s="347"/>
      <c r="K15" s="347"/>
      <c r="L15" s="347"/>
      <c r="M15" s="347"/>
      <c r="N15" s="347"/>
      <c r="O15" s="348"/>
      <c r="P15" s="159"/>
      <c r="Q15" s="133"/>
      <c r="R15" s="133"/>
      <c r="S15" s="133"/>
      <c r="T15" s="133"/>
      <c r="U15" s="133"/>
      <c r="V15" s="133"/>
      <c r="W15" s="133"/>
      <c r="X15" s="133"/>
      <c r="Y15" s="156"/>
      <c r="AT15" s="80">
        <f>C14</f>
        <v>0</v>
      </c>
      <c r="AU15" s="85">
        <f>F14</f>
        <v>0</v>
      </c>
      <c r="BM15" s="12" t="s">
        <v>19</v>
      </c>
      <c r="BN15" s="13" t="s">
        <v>20</v>
      </c>
      <c r="BO15" s="12" t="s">
        <v>0</v>
      </c>
      <c r="BP15" s="12"/>
      <c r="BQ15" s="12"/>
      <c r="BR15" s="10"/>
      <c r="BS15" s="10"/>
      <c r="BT15" s="10"/>
      <c r="BU15" s="10"/>
      <c r="BV15" s="10"/>
      <c r="BW15" s="10"/>
      <c r="BX15" s="10"/>
      <c r="BY15" s="10"/>
      <c r="BZ15" s="10"/>
      <c r="CA15" s="10"/>
      <c r="CB15" s="10"/>
      <c r="CC15" s="10"/>
      <c r="CD15" s="10"/>
      <c r="CE15" s="10"/>
      <c r="CF15" s="10"/>
      <c r="CG15" s="10"/>
      <c r="CH15" s="10"/>
      <c r="CI15" s="1">
        <v>1</v>
      </c>
    </row>
    <row r="16" spans="1:87" ht="29.4" customHeight="1" thickBot="1">
      <c r="A16" s="1" t="s">
        <v>28</v>
      </c>
      <c r="B16" s="356" t="s">
        <v>80</v>
      </c>
      <c r="C16" s="357"/>
      <c r="D16" s="357"/>
      <c r="E16" s="361" t="s">
        <v>191</v>
      </c>
      <c r="F16" s="361"/>
      <c r="G16" s="361"/>
      <c r="H16" s="361"/>
      <c r="I16" s="362"/>
      <c r="J16" s="362"/>
      <c r="K16" s="362"/>
      <c r="L16" s="362"/>
      <c r="M16" s="362"/>
      <c r="N16" s="362"/>
      <c r="O16" s="362"/>
      <c r="P16" s="112"/>
      <c r="Q16" s="112"/>
      <c r="R16" s="112"/>
      <c r="S16" s="112"/>
      <c r="T16" s="112"/>
      <c r="U16" s="112"/>
      <c r="V16" s="112"/>
      <c r="W16" s="112"/>
      <c r="X16" s="112"/>
      <c r="Y16" s="156"/>
      <c r="BM16" s="12"/>
      <c r="BN16" s="13"/>
      <c r="BO16" s="12"/>
      <c r="BP16" s="12"/>
      <c r="BQ16" s="12"/>
      <c r="BR16" s="9"/>
      <c r="BS16" s="9"/>
      <c r="BT16" s="9"/>
      <c r="BU16" s="11"/>
      <c r="BV16" s="11"/>
      <c r="BW16" s="11"/>
      <c r="BX16" s="11"/>
      <c r="BY16" s="11"/>
      <c r="BZ16" s="11"/>
      <c r="CA16" s="11"/>
      <c r="CB16" s="11"/>
      <c r="CC16" s="11"/>
      <c r="CD16" s="11"/>
      <c r="CE16" s="11"/>
      <c r="CF16" s="11"/>
    </row>
    <row r="17" spans="2:87" ht="13.95" customHeight="1" thickBot="1">
      <c r="B17" s="110" t="s">
        <v>81</v>
      </c>
      <c r="C17" s="24"/>
      <c r="D17" s="111"/>
      <c r="E17" s="349"/>
      <c r="F17" s="350"/>
      <c r="G17" s="370"/>
      <c r="H17" s="371"/>
      <c r="I17" s="372"/>
      <c r="J17" s="373"/>
      <c r="K17" s="126"/>
      <c r="L17" s="126"/>
      <c r="M17" s="126"/>
      <c r="N17" s="126"/>
      <c r="O17" s="127"/>
      <c r="P17" s="127"/>
      <c r="Q17" s="127"/>
      <c r="R17" s="374"/>
      <c r="S17" s="374"/>
      <c r="T17" s="128"/>
      <c r="U17" s="128"/>
      <c r="V17" s="128"/>
      <c r="W17" s="128"/>
      <c r="X17" s="128"/>
      <c r="Y17" s="171"/>
      <c r="AT17" s="80">
        <f t="shared" ref="AT17:AT18" si="0">C17</f>
        <v>0</v>
      </c>
      <c r="AU17" s="16">
        <f>IF(F16="",0,IF(Q17&lt;50,0,IF(Q17&lt;80,1,2)))</f>
        <v>0</v>
      </c>
      <c r="AV17" s="82"/>
      <c r="BM17" s="12" t="s">
        <v>18</v>
      </c>
      <c r="BN17" s="13"/>
      <c r="BO17" s="12"/>
      <c r="BP17" s="12"/>
      <c r="BQ17" s="12"/>
      <c r="BR17" s="10"/>
      <c r="BS17" s="10"/>
      <c r="BT17" s="10"/>
      <c r="BU17" s="10"/>
      <c r="BV17" s="10"/>
      <c r="BW17" s="10"/>
      <c r="BX17" s="10"/>
      <c r="BY17" s="10"/>
      <c r="BZ17" s="10"/>
      <c r="CA17" s="10"/>
      <c r="CB17" s="10"/>
      <c r="CC17" s="10"/>
      <c r="CD17" s="10"/>
      <c r="CE17" s="10"/>
      <c r="CF17" s="10"/>
      <c r="CG17" s="10"/>
      <c r="CH17" s="10"/>
    </row>
    <row r="18" spans="2:87" ht="13.95" customHeight="1" thickBot="1">
      <c r="B18" s="110" t="s">
        <v>82</v>
      </c>
      <c r="C18" s="24"/>
      <c r="D18" s="111"/>
      <c r="E18" s="363"/>
      <c r="F18" s="364"/>
      <c r="G18" s="364"/>
      <c r="H18" s="365"/>
      <c r="I18" s="375"/>
      <c r="J18" s="300"/>
      <c r="K18" s="172"/>
      <c r="L18" s="172"/>
      <c r="M18" s="172"/>
      <c r="N18" s="172"/>
      <c r="O18" s="173"/>
      <c r="P18" s="173"/>
      <c r="Q18" s="173"/>
      <c r="R18" s="376"/>
      <c r="S18" s="376"/>
      <c r="T18" s="174"/>
      <c r="U18" s="174"/>
      <c r="V18" s="174"/>
      <c r="W18" s="174"/>
      <c r="X18" s="121"/>
      <c r="Y18" s="171"/>
      <c r="AG18" s="16"/>
      <c r="AT18" s="80">
        <f t="shared" si="0"/>
        <v>0</v>
      </c>
      <c r="AU18" s="16">
        <f>IF(F16="",0,IF(Q18&lt;50,0,IF(Q18&lt;80,1,2)))</f>
        <v>0</v>
      </c>
      <c r="AV18" s="82"/>
      <c r="BM18" s="12" t="s">
        <v>18</v>
      </c>
      <c r="BN18" s="13"/>
      <c r="BO18" s="12"/>
      <c r="BP18" s="12"/>
      <c r="BQ18" s="12"/>
      <c r="BR18" s="9"/>
      <c r="BS18" s="9"/>
      <c r="BT18" s="9"/>
      <c r="BU18" s="11"/>
      <c r="BV18" s="11"/>
      <c r="BW18" s="11"/>
      <c r="BX18" s="11"/>
      <c r="BY18" s="11"/>
      <c r="BZ18" s="11"/>
      <c r="CA18" s="11"/>
      <c r="CB18" s="11"/>
      <c r="CC18" s="11"/>
      <c r="CD18" s="11"/>
      <c r="CE18" s="11"/>
      <c r="CF18" s="11"/>
      <c r="CI18" s="1">
        <v>1</v>
      </c>
    </row>
    <row r="19" spans="2:87" ht="17.399999999999999" customHeight="1">
      <c r="B19" s="3"/>
      <c r="C19" s="3"/>
      <c r="D19" s="3"/>
      <c r="E19" s="15"/>
      <c r="F19" s="15"/>
      <c r="G19" s="15"/>
      <c r="H19" s="15"/>
      <c r="I19" s="15"/>
      <c r="J19" s="15"/>
      <c r="K19" s="15"/>
      <c r="L19" s="15"/>
      <c r="M19" s="15"/>
      <c r="N19" s="15"/>
      <c r="O19" s="15"/>
      <c r="P19" s="15"/>
      <c r="Q19" s="15"/>
      <c r="R19" s="15"/>
      <c r="S19" s="15"/>
      <c r="T19" s="15"/>
      <c r="U19" s="15"/>
      <c r="V19" s="15"/>
      <c r="W19" s="15"/>
      <c r="X19" s="175"/>
      <c r="Y19" s="15"/>
      <c r="AB19" s="1" t="s">
        <v>48</v>
      </c>
      <c r="AC19" s="16" t="e">
        <f>SUM(#REF!)</f>
        <v>#REF!</v>
      </c>
      <c r="AF19" s="1" t="s">
        <v>48</v>
      </c>
      <c r="AG19" s="16" t="e">
        <f>IF(SUM(#REF!)=0,"",(SUM(#REF!)))</f>
        <v>#REF!</v>
      </c>
      <c r="AJ19" s="1" t="s">
        <v>48</v>
      </c>
      <c r="AK19" s="16" t="e">
        <f>IF(SUM(#REF!)=0,"",(SUM(#REF!)))</f>
        <v>#REF!</v>
      </c>
      <c r="BA19" s="86" t="s">
        <v>40</v>
      </c>
      <c r="BB19" s="33" t="e">
        <f>IF(#REF!="",0,IF(AND(#REF!&gt;=20,#REF!&lt;#REF!),1,0))</f>
        <v>#REF!</v>
      </c>
      <c r="BE19" s="87" t="s">
        <v>55</v>
      </c>
      <c r="BF19" s="88" t="e">
        <f>#REF!</f>
        <v>#REF!</v>
      </c>
    </row>
    <row r="20" spans="2:87" ht="13.95" customHeight="1" thickBot="1">
      <c r="B20" s="344" t="s">
        <v>114</v>
      </c>
      <c r="C20" s="345"/>
      <c r="D20" s="345"/>
      <c r="E20" s="345"/>
      <c r="F20" s="345"/>
      <c r="G20" s="345"/>
      <c r="H20" s="345"/>
      <c r="I20" s="345"/>
      <c r="J20" s="345"/>
      <c r="K20" s="345"/>
      <c r="L20" s="345"/>
      <c r="M20" s="345"/>
      <c r="N20" s="345"/>
      <c r="O20" s="345"/>
      <c r="P20" s="345"/>
      <c r="Q20" s="345"/>
      <c r="R20" s="345"/>
      <c r="S20" s="345"/>
      <c r="T20" s="345"/>
      <c r="U20" s="345"/>
      <c r="V20" s="345"/>
      <c r="W20" s="345"/>
      <c r="X20" s="176"/>
      <c r="Y20" s="1"/>
      <c r="AJ20" s="68"/>
      <c r="BE20" s="87"/>
      <c r="BF20" s="88"/>
    </row>
    <row r="21" spans="2:87" ht="13.95" customHeight="1" thickBot="1">
      <c r="B21" s="299" t="s">
        <v>148</v>
      </c>
      <c r="C21" s="300"/>
      <c r="D21" s="300"/>
      <c r="E21" s="300"/>
      <c r="F21" s="300"/>
      <c r="G21" s="20"/>
      <c r="H21" s="177"/>
      <c r="I21" s="177"/>
      <c r="J21" s="178"/>
      <c r="K21" s="341"/>
      <c r="L21" s="342"/>
      <c r="M21" s="343"/>
      <c r="N21" s="143"/>
      <c r="O21" s="143"/>
      <c r="P21" s="143"/>
      <c r="Q21" s="143"/>
      <c r="R21" s="143"/>
      <c r="S21" s="143"/>
      <c r="T21" s="143"/>
      <c r="U21" s="143"/>
      <c r="V21" s="143"/>
      <c r="W21" s="143"/>
      <c r="X21" s="144"/>
      <c r="Y21" s="1"/>
      <c r="AJ21" s="68"/>
      <c r="BE21" s="87"/>
      <c r="BF21" s="88"/>
    </row>
    <row r="22" spans="2:87" ht="13.95" customHeight="1" thickBot="1">
      <c r="B22" s="299" t="s">
        <v>147</v>
      </c>
      <c r="C22" s="300"/>
      <c r="D22" s="300"/>
      <c r="E22" s="300"/>
      <c r="F22" s="300"/>
      <c r="G22" s="177"/>
      <c r="H22" s="177"/>
      <c r="I22" s="177"/>
      <c r="J22" s="145" t="s">
        <v>116</v>
      </c>
      <c r="K22" s="294"/>
      <c r="L22" s="295"/>
      <c r="M22" s="296"/>
      <c r="N22" s="143"/>
      <c r="O22" s="143"/>
      <c r="P22" s="143"/>
      <c r="Q22" s="143"/>
      <c r="R22" s="143"/>
      <c r="S22" s="143"/>
      <c r="T22" s="143"/>
      <c r="U22" s="143"/>
      <c r="V22" s="143"/>
      <c r="W22" s="143"/>
      <c r="X22" s="146"/>
      <c r="Y22" s="1"/>
      <c r="AJ22" s="68"/>
      <c r="BE22" s="87"/>
      <c r="BF22" s="88"/>
    </row>
    <row r="23" spans="2:87" ht="28.2" customHeight="1" thickBot="1">
      <c r="B23" s="377" t="s">
        <v>176</v>
      </c>
      <c r="C23" s="378"/>
      <c r="D23" s="378"/>
      <c r="E23" s="378"/>
      <c r="F23" s="378"/>
      <c r="G23" s="378"/>
      <c r="H23" s="378"/>
      <c r="I23" s="378"/>
      <c r="J23" s="147" t="s">
        <v>26</v>
      </c>
      <c r="K23" s="294"/>
      <c r="L23" s="295"/>
      <c r="M23" s="296"/>
      <c r="N23" s="148"/>
      <c r="O23" s="307" t="s">
        <v>175</v>
      </c>
      <c r="P23" s="308"/>
      <c r="Q23" s="308"/>
      <c r="R23" s="308"/>
      <c r="S23" s="308"/>
      <c r="T23" s="308"/>
      <c r="U23" s="308"/>
      <c r="V23" s="308"/>
      <c r="W23" s="309"/>
      <c r="X23" s="149"/>
      <c r="Y23" s="1"/>
      <c r="AJ23" s="68"/>
      <c r="BE23" s="87"/>
      <c r="BF23" s="88"/>
    </row>
    <row r="24" spans="2:87" ht="28.2" customHeight="1" thickBot="1">
      <c r="B24" s="377" t="s">
        <v>174</v>
      </c>
      <c r="C24" s="378"/>
      <c r="D24" s="378"/>
      <c r="E24" s="378"/>
      <c r="F24" s="378"/>
      <c r="G24" s="378"/>
      <c r="H24" s="378"/>
      <c r="I24" s="378"/>
      <c r="J24" s="147" t="s">
        <v>27</v>
      </c>
      <c r="K24" s="294"/>
      <c r="L24" s="295"/>
      <c r="M24" s="296"/>
      <c r="N24" s="3"/>
      <c r="O24" s="3"/>
      <c r="P24" s="3"/>
      <c r="Q24" s="3"/>
      <c r="R24" s="3"/>
      <c r="S24" s="3"/>
      <c r="T24" s="3"/>
      <c r="U24" s="3"/>
      <c r="V24" s="3"/>
      <c r="W24" s="3"/>
      <c r="X24" s="149"/>
      <c r="Y24" s="1"/>
      <c r="AJ24" s="68"/>
      <c r="BE24" s="87"/>
      <c r="BF24" s="88"/>
    </row>
    <row r="25" spans="2:87" ht="13.95" customHeight="1" thickBot="1">
      <c r="B25" s="377" t="s">
        <v>149</v>
      </c>
      <c r="C25" s="378"/>
      <c r="D25" s="378"/>
      <c r="E25" s="378"/>
      <c r="F25" s="378"/>
      <c r="G25" s="378"/>
      <c r="H25" s="177"/>
      <c r="I25" s="177"/>
      <c r="J25" s="150"/>
      <c r="K25" s="387"/>
      <c r="L25" s="388"/>
      <c r="M25" s="389"/>
      <c r="N25" s="3"/>
      <c r="O25" s="3"/>
      <c r="P25" s="3"/>
      <c r="Q25" s="3"/>
      <c r="R25" s="3"/>
      <c r="S25" s="3"/>
      <c r="T25" s="3"/>
      <c r="U25" s="3"/>
      <c r="V25" s="3"/>
      <c r="W25" s="3"/>
      <c r="X25" s="149"/>
      <c r="Y25" s="1"/>
      <c r="AJ25" s="68"/>
      <c r="BE25" s="87"/>
      <c r="BF25" s="88"/>
    </row>
    <row r="26" spans="2:87" ht="13.95" customHeight="1" thickBot="1">
      <c r="B26" s="382" t="s">
        <v>150</v>
      </c>
      <c r="C26" s="383"/>
      <c r="D26" s="383"/>
      <c r="E26" s="383"/>
      <c r="F26" s="383"/>
      <c r="G26" s="383"/>
      <c r="H26" s="177"/>
      <c r="I26" s="177"/>
      <c r="J26" s="147"/>
      <c r="K26" s="387"/>
      <c r="L26" s="388"/>
      <c r="M26" s="389"/>
      <c r="N26" s="3"/>
      <c r="O26" s="3"/>
      <c r="P26" s="3"/>
      <c r="Q26" s="3"/>
      <c r="R26" s="3"/>
      <c r="S26" s="3"/>
      <c r="T26" s="3"/>
      <c r="U26" s="3"/>
      <c r="V26" s="3"/>
      <c r="W26" s="3"/>
      <c r="X26" s="149"/>
      <c r="Y26" s="1"/>
      <c r="AJ26" s="68"/>
      <c r="BE26" s="87"/>
      <c r="BF26" s="88"/>
    </row>
    <row r="27" spans="2:87" ht="13.95" customHeight="1" thickBot="1">
      <c r="B27" s="382" t="s">
        <v>151</v>
      </c>
      <c r="C27" s="383"/>
      <c r="D27" s="383"/>
      <c r="E27" s="383"/>
      <c r="F27" s="383"/>
      <c r="G27" s="383"/>
      <c r="H27" s="177"/>
      <c r="I27" s="177"/>
      <c r="J27" s="151" t="s">
        <v>117</v>
      </c>
      <c r="K27" s="384">
        <f>K25*K26/100</f>
        <v>0</v>
      </c>
      <c r="L27" s="385"/>
      <c r="M27" s="386"/>
      <c r="N27" s="3" t="s">
        <v>155</v>
      </c>
      <c r="O27" s="3"/>
      <c r="P27" s="10"/>
      <c r="Q27" s="3"/>
      <c r="R27" s="3"/>
      <c r="S27" s="3"/>
      <c r="T27" s="3"/>
      <c r="U27" s="3"/>
      <c r="V27" s="3"/>
      <c r="W27" s="3"/>
      <c r="X27" s="149"/>
      <c r="Y27" s="1"/>
      <c r="AJ27" s="68" t="s">
        <v>57</v>
      </c>
      <c r="AK27" s="16" t="e">
        <f>IF(#REF!=AJ27,2,0)</f>
        <v>#REF!</v>
      </c>
      <c r="AL27" s="1">
        <v>2</v>
      </c>
      <c r="BE27" s="87" t="s">
        <v>58</v>
      </c>
      <c r="BF27" s="88" t="e">
        <f>#REF!</f>
        <v>#REF!</v>
      </c>
    </row>
    <row r="28" spans="2:87" ht="13.95" customHeight="1" thickBot="1">
      <c r="B28" s="377" t="s">
        <v>152</v>
      </c>
      <c r="C28" s="378"/>
      <c r="D28" s="378"/>
      <c r="E28" s="378"/>
      <c r="F28" s="378"/>
      <c r="G28" s="378"/>
      <c r="H28" s="177"/>
      <c r="I28" s="177"/>
      <c r="J28" s="147" t="s">
        <v>118</v>
      </c>
      <c r="K28" s="387"/>
      <c r="L28" s="388"/>
      <c r="M28" s="389"/>
      <c r="N28" s="3"/>
      <c r="O28" s="3"/>
      <c r="P28" s="10"/>
      <c r="Q28" s="3"/>
      <c r="R28" s="3"/>
      <c r="S28" s="3"/>
      <c r="T28" s="3"/>
      <c r="U28" s="3"/>
      <c r="V28" s="3"/>
      <c r="W28" s="3"/>
      <c r="X28" s="149"/>
      <c r="Y28" s="1"/>
      <c r="AJ28" s="68" t="s">
        <v>59</v>
      </c>
      <c r="AK28" s="16" t="e">
        <f>IF(#REF!=AJ28,3,0)</f>
        <v>#REF!</v>
      </c>
      <c r="AL28" s="1">
        <v>3</v>
      </c>
      <c r="BE28" s="87" t="s">
        <v>60</v>
      </c>
      <c r="BF28" s="88" t="e">
        <f>#REF!</f>
        <v>#REF!</v>
      </c>
    </row>
    <row r="29" spans="2:87" ht="13.95" customHeight="1" thickBot="1">
      <c r="B29" s="377" t="s">
        <v>153</v>
      </c>
      <c r="C29" s="378"/>
      <c r="D29" s="378"/>
      <c r="E29" s="378"/>
      <c r="F29" s="378"/>
      <c r="G29" s="177"/>
      <c r="H29" s="177"/>
      <c r="I29" s="177"/>
      <c r="J29" s="151" t="s">
        <v>119</v>
      </c>
      <c r="K29" s="390">
        <f>K23+K24+K27+K28</f>
        <v>0</v>
      </c>
      <c r="L29" s="391"/>
      <c r="M29" s="392"/>
      <c r="N29" s="3"/>
      <c r="O29" s="3"/>
      <c r="P29" s="10"/>
      <c r="Q29" s="3"/>
      <c r="R29" s="3"/>
      <c r="S29" s="3"/>
      <c r="T29" s="3"/>
      <c r="U29" s="3"/>
      <c r="V29" s="3"/>
      <c r="W29" s="3"/>
      <c r="X29" s="149"/>
      <c r="Y29" s="1"/>
      <c r="AJ29" s="76" t="s">
        <v>61</v>
      </c>
      <c r="AK29" s="16" t="e">
        <f>IF(#REF!=AJ29,4,0)</f>
        <v>#REF!</v>
      </c>
      <c r="AL29" s="1">
        <v>4</v>
      </c>
      <c r="BE29" s="87" t="s">
        <v>62</v>
      </c>
      <c r="BF29" s="89" t="e">
        <f>#REF!</f>
        <v>#REF!</v>
      </c>
    </row>
    <row r="30" spans="2:87" ht="13.95" customHeight="1">
      <c r="B30" s="377" t="s">
        <v>154</v>
      </c>
      <c r="C30" s="378"/>
      <c r="D30" s="378"/>
      <c r="E30" s="378"/>
      <c r="F30" s="378"/>
      <c r="G30" s="177"/>
      <c r="H30" s="177"/>
      <c r="I30" s="177"/>
      <c r="J30" s="151"/>
      <c r="K30" s="379" t="e">
        <f>ROUNDDOWN(K29/K22*100,0)</f>
        <v>#DIV/0!</v>
      </c>
      <c r="L30" s="380"/>
      <c r="M30" s="381"/>
      <c r="N30" s="19" t="s">
        <v>247</v>
      </c>
      <c r="O30" s="19"/>
      <c r="P30" s="179"/>
      <c r="Q30" s="19"/>
      <c r="R30" s="19"/>
      <c r="S30" s="19"/>
      <c r="T30" s="19"/>
      <c r="U30" s="19"/>
      <c r="V30" s="19"/>
      <c r="W30" s="19"/>
      <c r="X30" s="153"/>
      <c r="Y30" s="1"/>
      <c r="AJ30" s="1" t="s">
        <v>48</v>
      </c>
      <c r="AK30" s="16" t="e">
        <f>IF(SUM(AK20:AK29)=0,"",(SUM(AK20:AK29)))</f>
        <v>#REF!</v>
      </c>
      <c r="BE30" s="87" t="s">
        <v>63</v>
      </c>
      <c r="BF30" s="88" t="e">
        <f>#REF!</f>
        <v>#REF!</v>
      </c>
    </row>
    <row r="31" spans="2:87" ht="18.600000000000001" thickBot="1">
      <c r="B31" s="10"/>
      <c r="C31" s="10"/>
      <c r="D31" s="10"/>
      <c r="E31" s="1"/>
      <c r="F31" s="1"/>
      <c r="G31" s="1"/>
      <c r="H31" s="1"/>
      <c r="I31" s="1"/>
      <c r="J31" s="1"/>
      <c r="K31" s="1"/>
      <c r="L31" s="1"/>
      <c r="M31" s="1"/>
      <c r="N31" s="1"/>
      <c r="O31" s="1"/>
      <c r="P31" s="1"/>
      <c r="Q31" s="1"/>
      <c r="R31" s="1"/>
      <c r="S31" s="1"/>
      <c r="T31" s="1"/>
      <c r="U31" s="1"/>
      <c r="V31" s="1"/>
      <c r="W31" s="1"/>
      <c r="X31" s="1"/>
      <c r="Y31" s="1"/>
      <c r="AT31" s="80">
        <f>C31</f>
        <v>0</v>
      </c>
      <c r="AU31" s="81" t="str">
        <f>IF(F31="〇",1,"")</f>
        <v/>
      </c>
      <c r="AV31" s="82" t="s">
        <v>51</v>
      </c>
      <c r="BE31" s="90" t="s">
        <v>56</v>
      </c>
      <c r="BF31" s="91" t="e">
        <f>SUM(BF20:BF30)</f>
        <v>#REF!</v>
      </c>
    </row>
    <row r="32" spans="2:87" ht="14.4" customHeight="1" thickTop="1" thickBot="1">
      <c r="B32" s="393" t="s">
        <v>248</v>
      </c>
      <c r="C32" s="394"/>
      <c r="D32" s="394"/>
      <c r="E32" s="394"/>
      <c r="F32" s="394"/>
      <c r="G32" s="394"/>
      <c r="H32" s="394"/>
      <c r="I32" s="394"/>
      <c r="J32" s="394"/>
      <c r="K32" s="394"/>
      <c r="L32" s="394"/>
      <c r="M32" s="394"/>
      <c r="N32" s="394"/>
      <c r="O32" s="394"/>
      <c r="P32" s="394"/>
      <c r="Q32" s="394"/>
      <c r="R32" s="394"/>
      <c r="S32" s="394"/>
      <c r="T32" s="394"/>
      <c r="U32" s="394"/>
      <c r="V32" s="394"/>
      <c r="W32" s="394"/>
      <c r="X32" s="395"/>
      <c r="Y32" s="1"/>
      <c r="AT32" s="80">
        <f t="shared" ref="AT32:AT49" si="1">C32</f>
        <v>0</v>
      </c>
      <c r="AU32" s="81" t="str">
        <f t="shared" ref="AU32:AU49" si="2">IF(F32="〇",1,"")</f>
        <v/>
      </c>
      <c r="AV32" s="82" t="s">
        <v>51</v>
      </c>
      <c r="BE32" s="92" t="s">
        <v>54</v>
      </c>
      <c r="BF32" s="93" t="e">
        <f>#REF!+BF31</f>
        <v>#REF!</v>
      </c>
    </row>
    <row r="33" spans="2:48" ht="57" customHeight="1">
      <c r="B33" s="270"/>
      <c r="C33" s="271"/>
      <c r="D33" s="271"/>
      <c r="E33" s="271"/>
      <c r="F33" s="271"/>
      <c r="G33" s="271"/>
      <c r="H33" s="271"/>
      <c r="I33" s="271"/>
      <c r="J33" s="271"/>
      <c r="K33" s="271"/>
      <c r="L33" s="271"/>
      <c r="M33" s="271"/>
      <c r="N33" s="271"/>
      <c r="O33" s="271"/>
      <c r="P33" s="271"/>
      <c r="Q33" s="271"/>
      <c r="R33" s="271"/>
      <c r="S33" s="271"/>
      <c r="T33" s="271"/>
      <c r="U33" s="271"/>
      <c r="V33" s="271"/>
      <c r="W33" s="271"/>
      <c r="X33" s="272"/>
      <c r="Y33" s="1"/>
      <c r="AJ33" s="63"/>
      <c r="AT33" s="80">
        <f t="shared" si="1"/>
        <v>0</v>
      </c>
      <c r="AU33" s="81" t="str">
        <f t="shared" si="2"/>
        <v/>
      </c>
      <c r="AV33" s="82" t="s">
        <v>51</v>
      </c>
    </row>
    <row r="34" spans="2:48">
      <c r="B34" s="10"/>
      <c r="C34" s="10"/>
      <c r="D34" s="10"/>
      <c r="E34" s="1"/>
      <c r="F34" s="1"/>
      <c r="G34" s="1"/>
      <c r="H34" s="1"/>
      <c r="I34" s="1"/>
      <c r="J34" s="1"/>
      <c r="K34" s="1"/>
      <c r="L34" s="1"/>
      <c r="M34" s="1"/>
      <c r="N34" s="1"/>
      <c r="O34" s="1"/>
      <c r="P34" s="1"/>
      <c r="Q34" s="1"/>
      <c r="R34" s="1"/>
      <c r="S34" s="1"/>
      <c r="T34" s="1"/>
      <c r="U34" s="1"/>
      <c r="V34" s="1"/>
      <c r="W34" s="1"/>
      <c r="X34" s="1"/>
      <c r="Y34" s="1"/>
      <c r="AT34" s="80">
        <f t="shared" si="1"/>
        <v>0</v>
      </c>
      <c r="AU34" s="81" t="str">
        <f t="shared" si="2"/>
        <v/>
      </c>
      <c r="AV34" s="82" t="s">
        <v>51</v>
      </c>
    </row>
    <row r="35" spans="2:48">
      <c r="AT35" s="80">
        <f t="shared" si="1"/>
        <v>0</v>
      </c>
      <c r="AU35" s="81" t="str">
        <f t="shared" si="2"/>
        <v/>
      </c>
      <c r="AV35" s="82" t="s">
        <v>51</v>
      </c>
    </row>
    <row r="36" spans="2:48">
      <c r="AT36" s="80">
        <f t="shared" si="1"/>
        <v>0</v>
      </c>
      <c r="AU36" s="81" t="str">
        <f t="shared" si="2"/>
        <v/>
      </c>
      <c r="AV36" s="82" t="s">
        <v>51</v>
      </c>
    </row>
    <row r="37" spans="2:48">
      <c r="AT37" s="80">
        <f t="shared" si="1"/>
        <v>0</v>
      </c>
      <c r="AU37" s="81" t="str">
        <f t="shared" si="2"/>
        <v/>
      </c>
      <c r="AV37" s="82" t="s">
        <v>51</v>
      </c>
    </row>
    <row r="38" spans="2:48">
      <c r="AT38" s="80">
        <f t="shared" si="1"/>
        <v>0</v>
      </c>
      <c r="AU38" s="81" t="str">
        <f t="shared" si="2"/>
        <v/>
      </c>
      <c r="AV38" s="82" t="s">
        <v>51</v>
      </c>
    </row>
    <row r="39" spans="2:48">
      <c r="AT39" s="80">
        <f t="shared" si="1"/>
        <v>0</v>
      </c>
      <c r="AU39" s="81" t="str">
        <f t="shared" si="2"/>
        <v/>
      </c>
      <c r="AV39" s="82" t="s">
        <v>51</v>
      </c>
    </row>
    <row r="40" spans="2:48">
      <c r="AT40" s="80">
        <f t="shared" si="1"/>
        <v>0</v>
      </c>
      <c r="AU40" s="81" t="str">
        <f t="shared" si="2"/>
        <v/>
      </c>
      <c r="AV40" s="82" t="s">
        <v>51</v>
      </c>
    </row>
    <row r="41" spans="2:48">
      <c r="AT41" s="80">
        <f t="shared" si="1"/>
        <v>0</v>
      </c>
      <c r="AU41" s="81" t="str">
        <f t="shared" si="2"/>
        <v/>
      </c>
      <c r="AV41" s="82" t="s">
        <v>51</v>
      </c>
    </row>
    <row r="42" spans="2:48">
      <c r="AT42" s="80">
        <f t="shared" si="1"/>
        <v>0</v>
      </c>
      <c r="AU42" s="81" t="str">
        <f t="shared" si="2"/>
        <v/>
      </c>
      <c r="AV42" s="82" t="s">
        <v>51</v>
      </c>
    </row>
    <row r="43" spans="2:48">
      <c r="AO43" s="82"/>
      <c r="AP43" s="94"/>
      <c r="AQ43" s="82"/>
      <c r="AR43" s="82"/>
      <c r="AS43" s="82"/>
      <c r="AT43" s="80">
        <f t="shared" si="1"/>
        <v>0</v>
      </c>
      <c r="AU43" s="81" t="str">
        <f t="shared" si="2"/>
        <v/>
      </c>
      <c r="AV43" s="82" t="s">
        <v>51</v>
      </c>
    </row>
    <row r="44" spans="2:48">
      <c r="AT44" s="80">
        <f t="shared" si="1"/>
        <v>0</v>
      </c>
      <c r="AU44" s="81" t="str">
        <f t="shared" si="2"/>
        <v/>
      </c>
      <c r="AV44" s="82" t="s">
        <v>51</v>
      </c>
    </row>
    <row r="45" spans="2:48">
      <c r="AT45" s="80">
        <f t="shared" si="1"/>
        <v>0</v>
      </c>
      <c r="AU45" s="81" t="str">
        <f t="shared" si="2"/>
        <v/>
      </c>
      <c r="AV45" s="82" t="s">
        <v>51</v>
      </c>
    </row>
    <row r="46" spans="2:48">
      <c r="AT46" s="80">
        <f t="shared" si="1"/>
        <v>0</v>
      </c>
      <c r="AU46" s="81" t="str">
        <f t="shared" si="2"/>
        <v/>
      </c>
      <c r="AV46" s="82" t="s">
        <v>51</v>
      </c>
    </row>
    <row r="47" spans="2:48">
      <c r="AT47" s="80">
        <f t="shared" si="1"/>
        <v>0</v>
      </c>
      <c r="AU47" s="81" t="str">
        <f t="shared" si="2"/>
        <v/>
      </c>
      <c r="AV47" s="82" t="s">
        <v>51</v>
      </c>
    </row>
    <row r="48" spans="2:48">
      <c r="AT48" s="80">
        <f t="shared" si="1"/>
        <v>0</v>
      </c>
      <c r="AU48" s="81" t="str">
        <f t="shared" si="2"/>
        <v/>
      </c>
      <c r="AV48" s="82" t="s">
        <v>51</v>
      </c>
    </row>
    <row r="49" spans="26:61">
      <c r="AT49" s="80">
        <f t="shared" si="1"/>
        <v>0</v>
      </c>
      <c r="AU49" s="81" t="str">
        <f t="shared" si="2"/>
        <v/>
      </c>
      <c r="AV49" s="82" t="s">
        <v>51</v>
      </c>
    </row>
    <row r="51" spans="26:61">
      <c r="AT51" s="80">
        <f>C51</f>
        <v>0</v>
      </c>
      <c r="AU51" s="81" t="str">
        <f t="shared" ref="AU51" si="3">IF(F51="〇",1,"")</f>
        <v/>
      </c>
      <c r="AV51" s="82" t="s">
        <v>51</v>
      </c>
    </row>
    <row r="52" spans="26:61" ht="18.600000000000001" thickBot="1">
      <c r="AT52" s="80"/>
      <c r="AU52" s="65"/>
      <c r="AV52" s="82"/>
    </row>
    <row r="53" spans="26:61">
      <c r="AA53" s="1"/>
      <c r="AB53" s="63" t="s">
        <v>36</v>
      </c>
      <c r="AC53" s="16">
        <f>IF(AA57=AB53,1,0)</f>
        <v>1</v>
      </c>
      <c r="AD53" s="1">
        <v>1</v>
      </c>
      <c r="AF53" s="69" t="s">
        <v>37</v>
      </c>
      <c r="AG53" s="16">
        <f>IF(V53=AF53,1,0)</f>
        <v>0</v>
      </c>
      <c r="AH53" s="1">
        <v>1</v>
      </c>
      <c r="AJ53" s="63" t="s">
        <v>64</v>
      </c>
      <c r="AK53" s="15"/>
      <c r="AL53" s="15"/>
      <c r="AM53" s="15"/>
      <c r="AP53" s="1"/>
      <c r="AT53" s="1"/>
      <c r="AU53" s="1"/>
      <c r="AV53" s="1"/>
      <c r="BA53" s="1">
        <f>C53</f>
        <v>0</v>
      </c>
    </row>
    <row r="54" spans="26:61" ht="18.600000000000001" thickBot="1">
      <c r="AA54" s="1"/>
      <c r="AB54" s="70" t="s">
        <v>39</v>
      </c>
      <c r="AC54" s="16">
        <f>IF(AA57=AB54,2,0)</f>
        <v>0</v>
      </c>
      <c r="AD54" s="1">
        <v>2</v>
      </c>
      <c r="AF54" s="69" t="s">
        <v>40</v>
      </c>
      <c r="AG54" s="16">
        <f>IF(V53=AF54,2,0)</f>
        <v>0</v>
      </c>
      <c r="AH54" s="1">
        <v>2</v>
      </c>
      <c r="AJ54" s="74" t="s">
        <v>65</v>
      </c>
      <c r="AK54" s="1"/>
      <c r="AO54" s="21"/>
      <c r="AP54" s="21"/>
      <c r="AQ54" s="64"/>
      <c r="AR54" s="64"/>
      <c r="AS54" s="64"/>
      <c r="AU54" s="1"/>
      <c r="AV54" s="64"/>
      <c r="AX54" s="65"/>
      <c r="BA54" s="1" t="s">
        <v>44</v>
      </c>
    </row>
    <row r="55" spans="26:61" ht="18.600000000000001" thickBot="1">
      <c r="AA55" s="1"/>
      <c r="AB55" s="74" t="s">
        <v>45</v>
      </c>
      <c r="AC55" s="16">
        <f>IF(AA57=AB55,4,0)</f>
        <v>0</v>
      </c>
      <c r="AD55" s="1">
        <v>4</v>
      </c>
      <c r="AF55" s="75" t="s">
        <v>46</v>
      </c>
      <c r="AG55" s="16">
        <f>IF(V53=AF55,3,0)</f>
        <v>0</v>
      </c>
      <c r="AH55" s="1">
        <v>3</v>
      </c>
      <c r="AK55" s="15"/>
      <c r="AL55" s="15"/>
      <c r="AM55" s="15"/>
      <c r="AO55" s="21"/>
      <c r="AP55" s="21"/>
      <c r="AQ55" s="64"/>
      <c r="AR55" s="64"/>
      <c r="AS55" s="64"/>
      <c r="AU55" s="1"/>
      <c r="AV55" s="64"/>
      <c r="AX55" s="65"/>
      <c r="BA55" s="77" t="s">
        <v>37</v>
      </c>
      <c r="BB55" s="78">
        <f>IF(SUM(BB56:BB57)=0,1,0)</f>
        <v>1</v>
      </c>
    </row>
    <row r="56" spans="26:61" ht="18.600000000000001" thickBot="1">
      <c r="AA56" s="1"/>
      <c r="AB56" s="1" t="s">
        <v>48</v>
      </c>
      <c r="AC56" s="16">
        <f>SUM(AC53:AC55)</f>
        <v>1</v>
      </c>
      <c r="AF56" s="1" t="s">
        <v>48</v>
      </c>
      <c r="AG56" s="16" t="e">
        <f>IF(SUM(AG12:AG55)=0,"",(SUM(AG12:AG55)))</f>
        <v>#REF!</v>
      </c>
      <c r="AK56" s="15"/>
      <c r="AL56" s="15"/>
      <c r="AM56" s="15"/>
      <c r="AO56" s="21"/>
      <c r="AP56" s="21"/>
      <c r="AQ56" s="64"/>
      <c r="AR56" s="64"/>
      <c r="AS56" s="64"/>
      <c r="AU56" s="1"/>
      <c r="AV56" s="64"/>
      <c r="AX56" s="65"/>
      <c r="BA56" s="86" t="s">
        <v>40</v>
      </c>
      <c r="BB56" s="33">
        <f>IF(AND(Q59&gt;0,Q59&lt;10),1,0)</f>
        <v>0</v>
      </c>
    </row>
    <row r="57" spans="26:61" ht="18.600000000000001" thickBot="1">
      <c r="AA57" s="396" t="s">
        <v>36</v>
      </c>
      <c r="AB57" s="397"/>
      <c r="AC57" s="397"/>
      <c r="AD57" s="397"/>
      <c r="AE57" s="398"/>
      <c r="AK57" s="15"/>
      <c r="AL57" s="15"/>
      <c r="AM57" s="15"/>
      <c r="AO57" s="21"/>
      <c r="AP57" s="21"/>
      <c r="AQ57" s="64"/>
      <c r="AR57" s="64"/>
      <c r="AS57" s="64"/>
      <c r="AU57" s="1"/>
      <c r="AV57" s="64"/>
      <c r="AX57" s="65"/>
      <c r="BA57" s="83" t="s">
        <v>46</v>
      </c>
      <c r="BB57" s="84">
        <f>IF(Q59="",0,IF(Q59&gt;=10,1,0))</f>
        <v>0</v>
      </c>
    </row>
    <row r="58" spans="26:61">
      <c r="AA58" s="1"/>
      <c r="AC58" s="1"/>
      <c r="AK58" s="1"/>
      <c r="AO58" s="21"/>
      <c r="AP58" s="21"/>
      <c r="AQ58" s="64"/>
      <c r="AR58" s="64"/>
      <c r="AS58" s="64"/>
      <c r="AU58" s="1"/>
      <c r="AV58" s="64"/>
      <c r="AX58" s="65"/>
    </row>
    <row r="59" spans="26:61">
      <c r="AA59" s="1"/>
      <c r="AC59" s="1"/>
      <c r="AK59" s="1"/>
      <c r="AO59" s="21"/>
      <c r="AP59" s="21"/>
      <c r="AQ59" s="64"/>
      <c r="AR59" s="64"/>
      <c r="AS59" s="64"/>
      <c r="AU59" s="1"/>
      <c r="AV59" s="64"/>
      <c r="AX59" s="65"/>
      <c r="BA59" s="1" t="s">
        <v>66</v>
      </c>
      <c r="BB59" s="11"/>
    </row>
    <row r="60" spans="26:61">
      <c r="AG60" s="16"/>
    </row>
    <row r="61" spans="26:61">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row>
    <row r="62" spans="26:61">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row>
    <row r="63" spans="26:61">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row>
    <row r="64" spans="26:61">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row>
    <row r="65" spans="26:61">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row>
    <row r="66" spans="26:61">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row>
    <row r="67" spans="26:61">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row>
    <row r="68" spans="26:61">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row>
    <row r="69" spans="26:61">
      <c r="AA69" s="1"/>
      <c r="AF69" s="69"/>
      <c r="AI69" s="4"/>
      <c r="AJ69" s="15"/>
      <c r="AK69" s="15"/>
      <c r="AL69" s="15"/>
      <c r="AM69" s="15"/>
      <c r="AO69" s="21"/>
      <c r="AP69" s="21"/>
      <c r="AQ69" s="64"/>
      <c r="AR69" s="64"/>
      <c r="AS69" s="64"/>
      <c r="AT69" s="1"/>
      <c r="AU69" s="65"/>
      <c r="AV69" s="64"/>
    </row>
    <row r="70" spans="26:61">
      <c r="AA70" s="1"/>
      <c r="AI70" s="4"/>
      <c r="AJ70" s="15"/>
      <c r="AK70" s="15"/>
      <c r="AL70" s="15"/>
      <c r="AM70" s="15"/>
      <c r="AO70" s="21"/>
      <c r="AP70" s="21"/>
      <c r="AQ70" s="64"/>
      <c r="AR70" s="64"/>
      <c r="AS70" s="64"/>
      <c r="AT70" s="1"/>
      <c r="AU70" s="65"/>
      <c r="AV70" s="64"/>
    </row>
    <row r="71" spans="26:61">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row>
    <row r="72" spans="26:61">
      <c r="Z72" s="95"/>
      <c r="AA72" s="95"/>
      <c r="AB72" s="95"/>
      <c r="AC72" s="95"/>
      <c r="AD72" s="95"/>
      <c r="AE72" s="95"/>
      <c r="AF72" s="95"/>
      <c r="AG72" s="95"/>
      <c r="AH72" s="17" t="s">
        <v>67</v>
      </c>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c r="BG72" s="95"/>
      <c r="BH72" s="95"/>
      <c r="BI72" s="95"/>
    </row>
    <row r="73" spans="26:61">
      <c r="Z73" s="95"/>
      <c r="AA73" s="95"/>
      <c r="AB73" s="3"/>
      <c r="AC73" s="3"/>
      <c r="AD73" s="3"/>
      <c r="AE73" s="3"/>
      <c r="AF73" s="95"/>
      <c r="AG73" s="95"/>
      <c r="AH73" s="17" t="s">
        <v>68</v>
      </c>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row>
    <row r="74" spans="26:61">
      <c r="Z74" s="95"/>
      <c r="AA74" s="95"/>
      <c r="AB74" s="95"/>
      <c r="AC74" s="95"/>
      <c r="AD74" s="95"/>
      <c r="AE74" s="95"/>
      <c r="AF74" s="95"/>
      <c r="AG74" s="95"/>
      <c r="AH74" s="17" t="s">
        <v>69</v>
      </c>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row>
    <row r="75" spans="26:61">
      <c r="Z75" s="95"/>
      <c r="AA75" s="95"/>
      <c r="AB75" s="95"/>
      <c r="AC75" s="95"/>
      <c r="AD75" s="95"/>
      <c r="AE75" s="95"/>
      <c r="AF75" s="95"/>
      <c r="AG75" s="95"/>
      <c r="AH75" s="17" t="s">
        <v>70</v>
      </c>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row>
    <row r="76" spans="26:61">
      <c r="Z76" s="95"/>
      <c r="AA76" s="95"/>
      <c r="AB76" s="95"/>
      <c r="AC76" s="95"/>
      <c r="AD76" s="95"/>
      <c r="AE76" s="95"/>
      <c r="AF76" s="95"/>
      <c r="AG76" s="95"/>
      <c r="AH76" s="17" t="s">
        <v>71</v>
      </c>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row>
    <row r="77" spans="26:61">
      <c r="Z77" s="95"/>
      <c r="AA77" s="95"/>
      <c r="AB77" s="95"/>
      <c r="AC77" s="95"/>
      <c r="AD77" s="95"/>
      <c r="AE77" s="95"/>
      <c r="AF77" s="95"/>
      <c r="AG77" s="95"/>
      <c r="AH77" s="17" t="s">
        <v>72</v>
      </c>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c r="BI77" s="95"/>
    </row>
    <row r="78" spans="26:61">
      <c r="AH78" s="17" t="s">
        <v>73</v>
      </c>
    </row>
    <row r="79" spans="26:61">
      <c r="AH79" s="17" t="s">
        <v>74</v>
      </c>
    </row>
    <row r="80" spans="26:61">
      <c r="AH80" s="17" t="s">
        <v>75</v>
      </c>
    </row>
  </sheetData>
  <sheetProtection algorithmName="SHA-512" hashValue="aiPNXGMVQHXmnvT4dhKii0hni0yWDdaP4NYXAsqY01KvxSko3mZAwqdEjcqAz5vsrQ0rDnje7Z/mQqpvBg6kDw==" saltValue="u3nlXw4/Fnk8/Bk9CaK13w==" spinCount="100000" sheet="1" formatRows="0"/>
  <mergeCells count="52">
    <mergeCell ref="B32:X32"/>
    <mergeCell ref="B33:X33"/>
    <mergeCell ref="AA57:AE57"/>
    <mergeCell ref="B25:G25"/>
    <mergeCell ref="K25:M25"/>
    <mergeCell ref="K23:M23"/>
    <mergeCell ref="O23:W23"/>
    <mergeCell ref="B30:F30"/>
    <mergeCell ref="K30:M30"/>
    <mergeCell ref="B27:G27"/>
    <mergeCell ref="K27:M27"/>
    <mergeCell ref="B28:G28"/>
    <mergeCell ref="K28:M28"/>
    <mergeCell ref="B29:F29"/>
    <mergeCell ref="K29:M29"/>
    <mergeCell ref="K24:M24"/>
    <mergeCell ref="B26:G26"/>
    <mergeCell ref="K26:M26"/>
    <mergeCell ref="B23:I23"/>
    <mergeCell ref="B24:I24"/>
    <mergeCell ref="E17:H17"/>
    <mergeCell ref="I17:J17"/>
    <mergeCell ref="R17:S17"/>
    <mergeCell ref="E18:H18"/>
    <mergeCell ref="I18:J18"/>
    <mergeCell ref="R18:S18"/>
    <mergeCell ref="E7:H7"/>
    <mergeCell ref="I7:J7"/>
    <mergeCell ref="R7:S7"/>
    <mergeCell ref="Q13:U13"/>
    <mergeCell ref="B14:D14"/>
    <mergeCell ref="E14:O14"/>
    <mergeCell ref="E8:H8"/>
    <mergeCell ref="B16:D16"/>
    <mergeCell ref="E16:O16"/>
    <mergeCell ref="E9:H9"/>
    <mergeCell ref="E10:H10"/>
    <mergeCell ref="E11:H11"/>
    <mergeCell ref="E15:O15"/>
    <mergeCell ref="E3:O3"/>
    <mergeCell ref="E4:O4"/>
    <mergeCell ref="E6:H6"/>
    <mergeCell ref="I6:J6"/>
    <mergeCell ref="B2:X2"/>
    <mergeCell ref="B5:D5"/>
    <mergeCell ref="E5:O5"/>
    <mergeCell ref="R6:S6"/>
    <mergeCell ref="B21:F21"/>
    <mergeCell ref="K21:M21"/>
    <mergeCell ref="B22:F22"/>
    <mergeCell ref="K22:M22"/>
    <mergeCell ref="B20:W20"/>
  </mergeCells>
  <phoneticPr fontId="2"/>
  <conditionalFormatting sqref="E4:F5">
    <cfRule type="expression" dxfId="26" priority="19">
      <formula>$Q$2&lt;&gt;#REF!</formula>
    </cfRule>
  </conditionalFormatting>
  <conditionalFormatting sqref="E15:F15">
    <cfRule type="expression" dxfId="25" priority="34">
      <formula>#REF!=#REF!</formula>
    </cfRule>
  </conditionalFormatting>
  <conditionalFormatting sqref="E16:F16">
    <cfRule type="expression" dxfId="24" priority="1">
      <formula>$Q$2&lt;&gt;#REF!</formula>
    </cfRule>
  </conditionalFormatting>
  <conditionalFormatting sqref="E6:H11">
    <cfRule type="expression" dxfId="23" priority="20">
      <formula>$Q$2&lt;&gt;#REF!</formula>
    </cfRule>
  </conditionalFormatting>
  <conditionalFormatting sqref="E17:H18">
    <cfRule type="expression" dxfId="22" priority="35">
      <formula>$Q$13&lt;&gt;#REF!</formula>
    </cfRule>
    <cfRule type="expression" dxfId="21" priority="36">
      <formula>$Q$2&lt;&gt;#REF!</formula>
    </cfRule>
  </conditionalFormatting>
  <conditionalFormatting sqref="K21:K30">
    <cfRule type="expression" dxfId="20" priority="2">
      <formula>#REF!&lt;&gt;#REF!</formula>
    </cfRule>
  </conditionalFormatting>
  <conditionalFormatting sqref="O6:Q11">
    <cfRule type="expression" dxfId="19" priority="21">
      <formula>$Q$2&lt;&gt;#REF!</formula>
    </cfRule>
  </conditionalFormatting>
  <conditionalFormatting sqref="O17:Q18">
    <cfRule type="expression" dxfId="18" priority="22">
      <formula>$Q$13&lt;&gt;#REF!</formula>
    </cfRule>
  </conditionalFormatting>
  <conditionalFormatting sqref="V13:Y13 E15:F15">
    <cfRule type="expression" dxfId="17" priority="33">
      <formula>$Q$13&lt;&gt;#REF!</formula>
    </cfRule>
  </conditionalFormatting>
  <conditionalFormatting sqref="Y2">
    <cfRule type="expression" dxfId="16" priority="32">
      <formula>$Q$2&lt;&gt;#REF!</formula>
    </cfRule>
  </conditionalFormatting>
  <dataValidations count="7">
    <dataValidation type="list" allowBlank="1" showInputMessage="1" showErrorMessage="1" sqref="AB73:AE73" xr:uid="{00000000-0002-0000-0200-000000000000}">
      <formula1>#REF!</formula1>
    </dataValidation>
    <dataValidation type="list" allowBlank="1" showInputMessage="1" showErrorMessage="1" sqref="AA57:AE57" xr:uid="{00000000-0002-0000-0200-000001000000}">
      <formula1>$AA$53:$AA$55</formula1>
    </dataValidation>
    <dataValidation type="list" allowBlank="1" showInputMessage="1" showErrorMessage="1" sqref="E15:O15" xr:uid="{00000000-0002-0000-0200-000002000000}">
      <formula1>$BL$15:$BO$15</formula1>
    </dataValidation>
    <dataValidation type="list" allowBlank="1" showInputMessage="1" showErrorMessage="1" sqref="E14:O14" xr:uid="{00000000-0002-0000-0200-000003000000}">
      <formula1>$BL$14:$BN$14</formula1>
    </dataValidation>
    <dataValidation type="list" allowBlank="1" showInputMessage="1" showErrorMessage="1" sqref="E4:O4" xr:uid="{00000000-0002-0000-0200-000004000000}">
      <formula1>$AJ$5:$AJ$7</formula1>
    </dataValidation>
    <dataValidation type="list" allowBlank="1" showInputMessage="1" showErrorMessage="1" sqref="E3:O3" xr:uid="{00000000-0002-0000-0200-000005000000}">
      <formula1>$BL$3:$BN$3</formula1>
    </dataValidation>
    <dataValidation type="list" allowBlank="1" showInputMessage="1" showErrorMessage="1" sqref="K21:M21" xr:uid="{00000000-0002-0000-0200-000006000000}">
      <formula1>"　,評価基準,誘導水準"</formula1>
    </dataValidation>
  </dataValidations>
  <printOptions horizontalCentered="1"/>
  <pageMargins left="0.31496062992125984" right="0.31496062992125984" top="0.59055118110236227" bottom="0.59055118110236227" header="0.31496062992125984" footer="0.19685039370078741"/>
  <pageSetup paperSize="9" scale="89" fitToHeight="0" orientation="portrait" r:id="rId1"/>
  <headerFooter>
    <oddFooter>&amp;L都市開発諸制度チェックシート2025年度版</oddFooter>
  </headerFooter>
  <colBreaks count="1" manualBreakCount="1">
    <brk id="62" max="1048575" man="1"/>
  </colBreaks>
  <extLst>
    <ext xmlns:x14="http://schemas.microsoft.com/office/spreadsheetml/2009/9/main" uri="{78C0D931-6437-407d-A8EE-F0AAD7539E65}">
      <x14:conditionalFormattings>
        <x14:conditionalFormatting xmlns:xm="http://schemas.microsoft.com/office/excel/2006/main">
          <x14:cfRule type="expression" priority="31" id="{3DA0FEE5-C28F-4F26-AD7F-154DCE70C7A7}">
            <xm:f>'\\10.224.61.10\都市づくり政策部\広域調整課\都市政策係\建築ラインフォルダ\06諸制度改定\R6.3改定\07_HP\240319起案時\添付資料一式\[17_地球温暖化対策に関するチェックシート（2024年度版）.xlsx]住宅用途'!#REF!&lt;&gt;'\\10.224.61.10\都市づくり政策部\広域調整課\都市政策係\建築ラインフォルダ\06諸制度改定\R6.3改定\07_HP\240319起案時\添付資料一式\[17_地球温暖化対策に関するチェックシート（2024年度版）.xlsx]住宅用途'!#REF!</xm:f>
            <x14:dxf>
              <fill>
                <patternFill>
                  <bgColor theme="0" tint="-0.14996795556505021"/>
                </patternFill>
              </fill>
            </x14:dxf>
          </x14:cfRule>
          <xm:sqref>E3:F3</xm:sqref>
        </x14:conditionalFormatting>
        <x14:conditionalFormatting xmlns:xm="http://schemas.microsoft.com/office/excel/2006/main">
          <x14:cfRule type="expression" priority="30" id="{78B36E97-80DB-472B-9522-D9072BC20E75}">
            <xm:f>'\\10.224.61.10\都市づくり政策部\広域調整課\都市政策係\建築ラインフォルダ\06諸制度改定\R6.3改定\07_HP\240319起案時\添付資料一式\[17_地球温暖化対策に関するチェックシート（2024年度版）.xlsx]住宅用途'!#REF!&lt;&gt;'\\10.224.61.10\都市づくり政策部\広域調整課\都市政策係\建築ラインフォルダ\06諸制度改定\R6.3改定\07_HP\240319起案時\添付資料一式\[17_地球温暖化対策に関するチェックシート（2024年度版）.xlsx]住宅用途'!#REF!</xm:f>
            <x14:dxf>
              <fill>
                <patternFill>
                  <bgColor theme="0" tint="-0.14996795556505021"/>
                </patternFill>
              </fill>
            </x14:dxf>
          </x14:cfRule>
          <xm:sqref>E14:F14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E80"/>
  <sheetViews>
    <sheetView showGridLines="0" view="pageBreakPreview" zoomScale="85" zoomScaleNormal="100" zoomScaleSheetLayoutView="85" workbookViewId="0">
      <selection activeCell="R9" sqref="R9"/>
    </sheetView>
  </sheetViews>
  <sheetFormatPr defaultColWidth="8.59765625" defaultRowHeight="15"/>
  <cols>
    <col min="1" max="1" width="0.59765625" style="1" customWidth="1"/>
    <col min="2" max="3" width="2.09765625" style="8" customWidth="1"/>
    <col min="4" max="5" width="12" style="8" customWidth="1"/>
    <col min="6" max="6" width="20.19921875" style="8" customWidth="1"/>
    <col min="7" max="7" width="4.3984375" style="8" customWidth="1"/>
    <col min="8" max="10" width="3.19921875" style="41" customWidth="1"/>
    <col min="11" max="11" width="3.19921875" style="8" customWidth="1"/>
    <col min="12" max="12" width="4.8984375" style="8" customWidth="1"/>
    <col min="13" max="13" width="3.59765625" style="8" customWidth="1"/>
    <col min="14" max="14" width="3.69921875" style="8" customWidth="1"/>
    <col min="15" max="15" width="3.796875" style="8" customWidth="1"/>
    <col min="16" max="16" width="3.59765625" style="8" customWidth="1"/>
    <col min="17" max="17" width="3.796875" style="8" customWidth="1"/>
    <col min="18" max="21" width="3.19921875" style="8" customWidth="1"/>
    <col min="22" max="22" width="5.59765625" style="8" customWidth="1"/>
    <col min="23" max="23" width="5.19921875" style="8" customWidth="1"/>
    <col min="24" max="24" width="0.59765625" style="1" customWidth="1"/>
    <col min="25" max="25" width="1.09765625" style="1" customWidth="1"/>
    <col min="26" max="26" width="3.69921875" style="1" hidden="1" customWidth="1"/>
    <col min="27" max="27" width="8.59765625" style="1" hidden="1" customWidth="1"/>
    <col min="28" max="48" width="3.59765625" style="1" hidden="1" customWidth="1"/>
    <col min="49" max="49" width="8.59765625" style="1" hidden="1" customWidth="1"/>
    <col min="50" max="71" width="3.59765625" style="1" customWidth="1"/>
    <col min="72" max="16384" width="8.59765625" style="1"/>
  </cols>
  <sheetData>
    <row r="1" spans="1:49" ht="15.75" customHeight="1">
      <c r="A1" s="180" t="s">
        <v>120</v>
      </c>
      <c r="B1" s="10"/>
      <c r="C1" s="10"/>
      <c r="D1" s="10"/>
      <c r="E1" s="10"/>
      <c r="F1" s="10"/>
      <c r="G1" s="10"/>
      <c r="H1" s="38"/>
      <c r="I1" s="38"/>
      <c r="J1" s="38"/>
      <c r="K1" s="10"/>
      <c r="L1" s="10"/>
      <c r="M1" s="9"/>
      <c r="N1" s="10"/>
      <c r="O1" s="15"/>
      <c r="P1" s="1"/>
      <c r="Q1" s="1"/>
      <c r="R1" s="1"/>
      <c r="S1" s="1"/>
      <c r="T1" s="1"/>
      <c r="U1" s="1"/>
      <c r="V1" s="1"/>
      <c r="W1" s="1"/>
      <c r="AW1" s="1">
        <v>1</v>
      </c>
    </row>
    <row r="2" spans="1:49" ht="15.75" customHeight="1">
      <c r="B2" s="492" t="s">
        <v>86</v>
      </c>
      <c r="C2" s="493"/>
      <c r="D2" s="493"/>
      <c r="E2" s="493"/>
      <c r="F2" s="493"/>
      <c r="G2" s="493"/>
      <c r="H2" s="493"/>
      <c r="I2" s="493"/>
      <c r="J2" s="493"/>
      <c r="K2" s="493"/>
      <c r="L2" s="493"/>
      <c r="M2" s="493"/>
      <c r="N2" s="493"/>
      <c r="O2" s="493"/>
      <c r="P2" s="493"/>
      <c r="Q2" s="493"/>
      <c r="R2" s="493"/>
      <c r="S2" s="493"/>
      <c r="T2" s="493"/>
      <c r="U2" s="493"/>
      <c r="V2" s="493"/>
      <c r="W2" s="494"/>
      <c r="AW2" s="1">
        <v>1</v>
      </c>
    </row>
    <row r="3" spans="1:49" ht="15.75" customHeight="1" thickBot="1">
      <c r="B3" s="421" t="s">
        <v>211</v>
      </c>
      <c r="C3" s="487"/>
      <c r="D3" s="487"/>
      <c r="E3" s="487"/>
      <c r="F3" s="487"/>
      <c r="G3" s="487"/>
      <c r="H3" s="487"/>
      <c r="I3" s="487"/>
      <c r="J3" s="487"/>
      <c r="K3" s="424"/>
      <c r="L3" s="424"/>
      <c r="M3" s="424"/>
      <c r="N3" s="424"/>
      <c r="O3" s="424"/>
      <c r="P3" s="424"/>
      <c r="Q3" s="424"/>
      <c r="R3" s="424"/>
      <c r="S3" s="424"/>
      <c r="T3" s="424"/>
      <c r="U3" s="424"/>
      <c r="V3" s="424"/>
      <c r="W3" s="425"/>
    </row>
    <row r="4" spans="1:49" ht="15.6" customHeight="1" thickBot="1">
      <c r="B4" s="181"/>
      <c r="C4" s="438" t="s">
        <v>101</v>
      </c>
      <c r="D4" s="411"/>
      <c r="E4" s="411"/>
      <c r="F4" s="411"/>
      <c r="G4" s="412"/>
      <c r="H4" s="495"/>
      <c r="I4" s="496"/>
      <c r="J4" s="497"/>
      <c r="K4" s="3"/>
      <c r="L4" s="28"/>
      <c r="M4" s="119"/>
      <c r="N4" s="119"/>
      <c r="O4" s="119"/>
      <c r="P4" s="120"/>
      <c r="Q4" s="120"/>
      <c r="R4" s="120"/>
      <c r="S4" s="120"/>
      <c r="T4" s="120"/>
      <c r="U4" s="120"/>
      <c r="V4" s="36"/>
      <c r="W4" s="122"/>
      <c r="X4" s="15"/>
      <c r="Z4" s="4"/>
      <c r="AA4" s="12" t="s">
        <v>22</v>
      </c>
      <c r="AB4" s="12"/>
      <c r="AC4" s="13"/>
      <c r="AD4" s="12"/>
      <c r="AE4" s="12"/>
      <c r="AF4" s="12"/>
      <c r="AG4" s="9"/>
      <c r="AH4" s="9"/>
      <c r="AI4" s="9"/>
      <c r="AJ4" s="11"/>
      <c r="AK4" s="11"/>
      <c r="AL4" s="11"/>
      <c r="AM4" s="11"/>
      <c r="AN4" s="11"/>
      <c r="AO4" s="11"/>
      <c r="AP4" s="11"/>
      <c r="AQ4" s="11"/>
      <c r="AR4" s="11"/>
      <c r="AS4" s="11"/>
      <c r="AT4" s="11"/>
      <c r="AU4" s="11"/>
    </row>
    <row r="5" spans="1:49" ht="15.75" customHeight="1">
      <c r="B5" s="181"/>
      <c r="C5" s="438" t="s">
        <v>252</v>
      </c>
      <c r="D5" s="411"/>
      <c r="E5" s="411"/>
      <c r="F5" s="411"/>
      <c r="G5" s="471"/>
      <c r="H5" s="498">
        <f>ROUNDDOWN(H4*0.05,2)</f>
        <v>0</v>
      </c>
      <c r="I5" s="498"/>
      <c r="J5" s="498"/>
      <c r="K5" s="182" t="s">
        <v>242</v>
      </c>
      <c r="L5" s="28"/>
      <c r="M5" s="119"/>
      <c r="N5" s="119"/>
      <c r="O5" s="119"/>
      <c r="P5" s="120"/>
      <c r="Q5" s="120"/>
      <c r="R5" s="120"/>
      <c r="S5" s="120"/>
      <c r="T5" s="120"/>
      <c r="U5" s="120"/>
      <c r="V5" s="36"/>
      <c r="W5" s="122"/>
      <c r="X5" s="15"/>
      <c r="Z5" s="4"/>
      <c r="AA5" s="12" t="s">
        <v>18</v>
      </c>
      <c r="AB5" s="12"/>
      <c r="AC5" s="13"/>
      <c r="AD5" s="12"/>
      <c r="AE5" s="12"/>
      <c r="AF5" s="12"/>
      <c r="AG5" s="9"/>
      <c r="AH5" s="9"/>
      <c r="AI5" s="9"/>
      <c r="AJ5" s="11"/>
      <c r="AK5" s="11"/>
      <c r="AL5" s="11"/>
      <c r="AM5" s="11"/>
      <c r="AN5" s="11"/>
      <c r="AO5" s="11"/>
      <c r="AP5" s="11"/>
      <c r="AQ5" s="11"/>
      <c r="AR5" s="11"/>
      <c r="AS5" s="11"/>
      <c r="AT5" s="11"/>
      <c r="AU5" s="11"/>
    </row>
    <row r="6" spans="1:49" ht="15.75" customHeight="1">
      <c r="B6" s="181"/>
      <c r="C6" s="438" t="s">
        <v>102</v>
      </c>
      <c r="D6" s="411"/>
      <c r="E6" s="411"/>
      <c r="F6" s="411"/>
      <c r="G6" s="411"/>
      <c r="H6" s="480">
        <f>建築物の概要!E16</f>
        <v>0</v>
      </c>
      <c r="I6" s="480"/>
      <c r="J6" s="480"/>
      <c r="K6" s="501" t="str">
        <f>IF(H6&gt;10000,"10,000㎡超",IF(H6&gt;=5000,"5,000㎡以上10,000㎡以下",IF(H6&gt;=2000,"2,000㎡以上5,000㎡未満",IF(H6&lt;2000,"2,000㎡未満"))))</f>
        <v>2,000㎡未満</v>
      </c>
      <c r="L6" s="502"/>
      <c r="M6" s="502"/>
      <c r="N6" s="502"/>
      <c r="O6" s="502"/>
      <c r="P6" s="502"/>
      <c r="Q6" s="502"/>
      <c r="R6" s="120"/>
      <c r="S6" s="120"/>
      <c r="T6" s="120"/>
      <c r="U6" s="120"/>
      <c r="V6" s="36"/>
      <c r="W6" s="122"/>
      <c r="X6" s="15"/>
      <c r="Z6" s="4"/>
      <c r="AA6" s="12" t="s">
        <v>18</v>
      </c>
      <c r="AB6" s="12"/>
      <c r="AC6" s="13"/>
      <c r="AD6" s="12"/>
      <c r="AE6" s="12"/>
      <c r="AF6" s="12"/>
      <c r="AG6" s="9"/>
      <c r="AH6" s="9"/>
      <c r="AI6" s="9"/>
      <c r="AJ6" s="11"/>
      <c r="AK6" s="11"/>
      <c r="AL6" s="11"/>
      <c r="AM6" s="11"/>
      <c r="AN6" s="11"/>
      <c r="AO6" s="11"/>
      <c r="AP6" s="11"/>
      <c r="AQ6" s="11"/>
      <c r="AR6" s="11"/>
      <c r="AS6" s="11"/>
      <c r="AT6" s="11"/>
      <c r="AU6" s="11"/>
    </row>
    <row r="7" spans="1:49" ht="15.75" customHeight="1">
      <c r="B7" s="181"/>
      <c r="C7" s="438" t="s">
        <v>103</v>
      </c>
      <c r="D7" s="411"/>
      <c r="E7" s="411"/>
      <c r="F7" s="411"/>
      <c r="G7" s="471"/>
      <c r="H7" s="499">
        <f>IF(H6&gt;10000,36,IF(H6&gt;=5000,18,IF(H6&gt;=2000,9,IF(H6&lt;2000,0))))</f>
        <v>0</v>
      </c>
      <c r="I7" s="499"/>
      <c r="J7" s="499"/>
      <c r="K7" s="183"/>
      <c r="L7" s="28"/>
      <c r="M7" s="119"/>
      <c r="N7" s="119"/>
      <c r="O7" s="119"/>
      <c r="P7" s="120"/>
      <c r="Q7" s="120"/>
      <c r="R7" s="120"/>
      <c r="S7" s="120"/>
      <c r="T7" s="120"/>
      <c r="U7" s="120"/>
      <c r="V7" s="36"/>
      <c r="W7" s="122"/>
      <c r="X7" s="15"/>
      <c r="Z7" s="4"/>
      <c r="AA7" s="12" t="s">
        <v>22</v>
      </c>
      <c r="AB7" s="12"/>
      <c r="AC7" s="13"/>
      <c r="AD7" s="12"/>
      <c r="AE7" s="12"/>
      <c r="AF7" s="12"/>
      <c r="AG7" s="9"/>
      <c r="AH7" s="9"/>
      <c r="AI7" s="9"/>
      <c r="AJ7" s="11"/>
      <c r="AK7" s="11"/>
      <c r="AL7" s="11"/>
      <c r="AM7" s="11"/>
      <c r="AN7" s="11"/>
      <c r="AO7" s="11"/>
      <c r="AP7" s="11"/>
      <c r="AQ7" s="11"/>
      <c r="AR7" s="11"/>
      <c r="AS7" s="11"/>
      <c r="AT7" s="11"/>
      <c r="AU7" s="11"/>
    </row>
    <row r="8" spans="1:49" ht="15.75" customHeight="1" thickBot="1">
      <c r="B8" s="181"/>
      <c r="C8" s="438" t="s">
        <v>108</v>
      </c>
      <c r="D8" s="411"/>
      <c r="E8" s="411"/>
      <c r="F8" s="411"/>
      <c r="G8" s="471"/>
      <c r="H8" s="500">
        <f>IF(H6&gt;10000,12,IF(H6&gt;=5000,6,IF(H6&gt;=2000,3,IF(H6&lt;2000,0))))</f>
        <v>0</v>
      </c>
      <c r="I8" s="500"/>
      <c r="J8" s="500"/>
      <c r="K8" s="183"/>
      <c r="L8" s="28"/>
      <c r="M8" s="119"/>
      <c r="N8" s="119"/>
      <c r="O8" s="119"/>
      <c r="P8" s="120"/>
      <c r="Q8" s="120"/>
      <c r="R8" s="120"/>
      <c r="S8" s="120"/>
      <c r="T8" s="120"/>
      <c r="U8" s="120"/>
      <c r="V8" s="36"/>
      <c r="W8" s="122"/>
      <c r="X8" s="15"/>
      <c r="Z8" s="4"/>
      <c r="AA8" s="12" t="s">
        <v>18</v>
      </c>
      <c r="AB8" s="12"/>
      <c r="AC8" s="13"/>
      <c r="AD8" s="12"/>
      <c r="AE8" s="12"/>
      <c r="AF8" s="12"/>
      <c r="AG8" s="9"/>
      <c r="AH8" s="9"/>
      <c r="AI8" s="9"/>
      <c r="AJ8" s="11"/>
      <c r="AK8" s="11"/>
      <c r="AL8" s="11"/>
      <c r="AM8" s="11"/>
      <c r="AN8" s="11"/>
      <c r="AO8" s="11"/>
      <c r="AP8" s="11"/>
      <c r="AQ8" s="11"/>
      <c r="AR8" s="11"/>
      <c r="AS8" s="11"/>
      <c r="AT8" s="11"/>
      <c r="AU8" s="11"/>
    </row>
    <row r="9" spans="1:49" ht="15.75" customHeight="1" thickBot="1">
      <c r="B9" s="181"/>
      <c r="C9" s="438" t="s">
        <v>105</v>
      </c>
      <c r="D9" s="411"/>
      <c r="E9" s="411"/>
      <c r="F9" s="411"/>
      <c r="G9" s="412"/>
      <c r="H9" s="301"/>
      <c r="I9" s="302"/>
      <c r="J9" s="303"/>
      <c r="K9" s="3"/>
      <c r="L9" s="28"/>
      <c r="M9" s="119"/>
      <c r="N9" s="119"/>
      <c r="O9" s="119"/>
      <c r="P9" s="120"/>
      <c r="Q9" s="120"/>
      <c r="R9" s="120"/>
      <c r="S9" s="120"/>
      <c r="T9" s="120"/>
      <c r="U9" s="120"/>
      <c r="V9" s="36"/>
      <c r="W9" s="122"/>
      <c r="X9" s="15"/>
      <c r="Z9" s="4"/>
      <c r="AA9" s="12" t="s">
        <v>18</v>
      </c>
      <c r="AB9" s="12"/>
      <c r="AC9" s="13"/>
      <c r="AD9" s="12"/>
      <c r="AE9" s="12"/>
      <c r="AF9" s="12"/>
      <c r="AG9" s="9"/>
      <c r="AH9" s="9"/>
      <c r="AI9" s="9"/>
      <c r="AJ9" s="11"/>
      <c r="AK9" s="11"/>
      <c r="AL9" s="11"/>
      <c r="AM9" s="11"/>
      <c r="AN9" s="11"/>
      <c r="AO9" s="11"/>
      <c r="AP9" s="11"/>
      <c r="AQ9" s="11"/>
      <c r="AR9" s="11"/>
      <c r="AS9" s="11"/>
      <c r="AT9" s="11"/>
      <c r="AU9" s="11"/>
    </row>
    <row r="10" spans="1:49" ht="15.75" customHeight="1">
      <c r="B10" s="181"/>
      <c r="C10" s="438" t="s">
        <v>104</v>
      </c>
      <c r="D10" s="411"/>
      <c r="E10" s="411"/>
      <c r="F10" s="411"/>
      <c r="G10" s="471"/>
      <c r="H10" s="479">
        <f>H4-H9</f>
        <v>0</v>
      </c>
      <c r="I10" s="479"/>
      <c r="J10" s="479"/>
      <c r="K10" s="184" t="s">
        <v>106</v>
      </c>
      <c r="L10" s="28"/>
      <c r="M10" s="119"/>
      <c r="N10" s="119"/>
      <c r="O10" s="119"/>
      <c r="P10" s="120"/>
      <c r="Q10" s="120"/>
      <c r="R10" s="120"/>
      <c r="S10" s="120"/>
      <c r="T10" s="120"/>
      <c r="U10" s="120"/>
      <c r="V10" s="36"/>
      <c r="W10" s="122"/>
      <c r="X10" s="15"/>
      <c r="Z10" s="4"/>
      <c r="AA10" s="12"/>
      <c r="AB10" s="12"/>
      <c r="AC10" s="13"/>
      <c r="AD10" s="12"/>
      <c r="AE10" s="12"/>
      <c r="AF10" s="12"/>
      <c r="AG10" s="9"/>
      <c r="AH10" s="9"/>
      <c r="AI10" s="9"/>
      <c r="AJ10" s="11"/>
      <c r="AK10" s="11"/>
      <c r="AL10" s="11"/>
      <c r="AM10" s="11"/>
      <c r="AN10" s="11"/>
      <c r="AO10" s="11"/>
      <c r="AP10" s="11"/>
      <c r="AQ10" s="11"/>
      <c r="AR10" s="11"/>
      <c r="AS10" s="11"/>
      <c r="AT10" s="11"/>
      <c r="AU10" s="11"/>
    </row>
    <row r="11" spans="1:49" ht="15.75" customHeight="1">
      <c r="B11" s="181"/>
      <c r="C11" s="438" t="s">
        <v>107</v>
      </c>
      <c r="D11" s="411"/>
      <c r="E11" s="411"/>
      <c r="F11" s="411"/>
      <c r="G11" s="471"/>
      <c r="H11" s="480">
        <f>IF(H5&lt;H10,H5,H10)</f>
        <v>0</v>
      </c>
      <c r="I11" s="480"/>
      <c r="J11" s="480"/>
      <c r="K11" s="183"/>
      <c r="L11" s="28"/>
      <c r="M11" s="119"/>
      <c r="N11" s="119"/>
      <c r="O11" s="119"/>
      <c r="P11" s="120"/>
      <c r="Q11" s="120"/>
      <c r="R11" s="120"/>
      <c r="S11" s="120"/>
      <c r="T11" s="120"/>
      <c r="U11" s="120"/>
      <c r="V11" s="36"/>
      <c r="W11" s="122"/>
      <c r="X11" s="15"/>
      <c r="Z11" s="4"/>
      <c r="AA11" s="12"/>
      <c r="AB11" s="12"/>
      <c r="AC11" s="13"/>
      <c r="AD11" s="12"/>
      <c r="AE11" s="12"/>
      <c r="AF11" s="12"/>
      <c r="AG11" s="9"/>
      <c r="AH11" s="9"/>
      <c r="AI11" s="9"/>
      <c r="AJ11" s="11"/>
      <c r="AK11" s="11"/>
      <c r="AL11" s="11"/>
      <c r="AM11" s="11"/>
      <c r="AN11" s="11"/>
      <c r="AO11" s="11"/>
      <c r="AP11" s="11"/>
      <c r="AQ11" s="11"/>
      <c r="AR11" s="11"/>
      <c r="AS11" s="11"/>
      <c r="AT11" s="11"/>
      <c r="AU11" s="11"/>
    </row>
    <row r="12" spans="1:49" ht="15.75" customHeight="1">
      <c r="B12" s="181"/>
      <c r="C12" s="438" t="s">
        <v>253</v>
      </c>
      <c r="D12" s="411"/>
      <c r="E12" s="411"/>
      <c r="F12" s="411"/>
      <c r="G12" s="471"/>
      <c r="H12" s="481">
        <f>ROUNDDOWN(H11*0.15,0)</f>
        <v>0</v>
      </c>
      <c r="I12" s="481"/>
      <c r="J12" s="481"/>
      <c r="K12" s="184" t="s">
        <v>241</v>
      </c>
      <c r="L12" s="28"/>
      <c r="M12" s="119"/>
      <c r="N12" s="119"/>
      <c r="O12" s="119"/>
      <c r="P12" s="120"/>
      <c r="Q12" s="120"/>
      <c r="R12" s="120"/>
      <c r="S12" s="120"/>
      <c r="T12" s="120"/>
      <c r="U12" s="120"/>
      <c r="V12" s="36"/>
      <c r="W12" s="122"/>
      <c r="X12" s="15"/>
      <c r="Z12" s="4"/>
      <c r="AA12" s="12"/>
      <c r="AB12" s="12"/>
      <c r="AC12" s="13"/>
      <c r="AD12" s="12"/>
      <c r="AE12" s="12"/>
      <c r="AF12" s="12"/>
      <c r="AG12" s="9"/>
      <c r="AH12" s="9"/>
      <c r="AI12" s="9"/>
      <c r="AJ12" s="11"/>
      <c r="AK12" s="11"/>
      <c r="AL12" s="11"/>
      <c r="AM12" s="11"/>
      <c r="AN12" s="11"/>
      <c r="AO12" s="11"/>
      <c r="AP12" s="11"/>
      <c r="AQ12" s="11"/>
      <c r="AR12" s="11"/>
      <c r="AS12" s="11"/>
      <c r="AT12" s="11"/>
      <c r="AU12" s="11"/>
    </row>
    <row r="13" spans="1:49" ht="15.75" customHeight="1" thickBot="1">
      <c r="B13" s="181"/>
      <c r="C13" s="438" t="s">
        <v>109</v>
      </c>
      <c r="D13" s="411"/>
      <c r="E13" s="411"/>
      <c r="F13" s="411"/>
      <c r="G13" s="471"/>
      <c r="H13" s="500">
        <f>IF(H12&gt;H7,H7,IF(H12&gt;=H8,H12,H8))</f>
        <v>0</v>
      </c>
      <c r="I13" s="500"/>
      <c r="J13" s="500"/>
      <c r="K13" s="184" t="s">
        <v>130</v>
      </c>
      <c r="L13" s="28"/>
      <c r="M13" s="119"/>
      <c r="N13" s="119"/>
      <c r="O13" s="119"/>
      <c r="P13" s="120"/>
      <c r="Q13" s="120"/>
      <c r="R13" s="120"/>
      <c r="S13" s="120"/>
      <c r="T13" s="120"/>
      <c r="U13" s="120"/>
      <c r="V13" s="36"/>
      <c r="W13" s="122"/>
      <c r="X13" s="15"/>
      <c r="Z13" s="4"/>
      <c r="AA13" s="12"/>
      <c r="AB13" s="12"/>
      <c r="AC13" s="13"/>
      <c r="AD13" s="12"/>
      <c r="AE13" s="12"/>
      <c r="AF13" s="12"/>
      <c r="AG13" s="9"/>
      <c r="AH13" s="9"/>
      <c r="AI13" s="9"/>
      <c r="AJ13" s="11"/>
      <c r="AK13" s="11"/>
      <c r="AL13" s="11"/>
      <c r="AM13" s="11"/>
      <c r="AN13" s="11"/>
      <c r="AO13" s="11"/>
      <c r="AP13" s="11"/>
      <c r="AQ13" s="11"/>
      <c r="AR13" s="11"/>
      <c r="AS13" s="11"/>
      <c r="AT13" s="11"/>
      <c r="AU13" s="11"/>
    </row>
    <row r="14" spans="1:49" ht="15.75" customHeight="1" thickBot="1">
      <c r="B14" s="181"/>
      <c r="C14" s="438" t="s">
        <v>110</v>
      </c>
      <c r="D14" s="411"/>
      <c r="E14" s="411"/>
      <c r="F14" s="411"/>
      <c r="G14" s="412"/>
      <c r="H14" s="301"/>
      <c r="I14" s="302"/>
      <c r="J14" s="303"/>
      <c r="K14" s="3"/>
      <c r="L14" s="28"/>
      <c r="M14" s="119"/>
      <c r="N14" s="119"/>
      <c r="O14" s="119"/>
      <c r="P14" s="120"/>
      <c r="Q14" s="120"/>
      <c r="R14" s="120"/>
      <c r="S14" s="120"/>
      <c r="T14" s="120"/>
      <c r="U14" s="120"/>
      <c r="V14" s="36"/>
      <c r="W14" s="122"/>
      <c r="X14" s="15"/>
      <c r="Z14" s="4"/>
      <c r="AA14" s="12"/>
      <c r="AB14" s="12"/>
      <c r="AC14" s="13"/>
      <c r="AD14" s="12"/>
      <c r="AE14" s="12"/>
      <c r="AF14" s="12"/>
      <c r="AG14" s="9"/>
      <c r="AH14" s="9"/>
      <c r="AI14" s="9"/>
      <c r="AJ14" s="11"/>
      <c r="AK14" s="11"/>
      <c r="AL14" s="11"/>
      <c r="AM14" s="11"/>
      <c r="AN14" s="11"/>
      <c r="AO14" s="11"/>
      <c r="AP14" s="11"/>
      <c r="AQ14" s="11"/>
      <c r="AR14" s="11"/>
      <c r="AS14" s="11"/>
      <c r="AT14" s="11"/>
      <c r="AU14" s="11"/>
    </row>
    <row r="15" spans="1:49" ht="15.75" customHeight="1">
      <c r="B15" s="181"/>
      <c r="C15" s="436" t="s">
        <v>111</v>
      </c>
      <c r="D15" s="437"/>
      <c r="E15" s="437"/>
      <c r="F15" s="437"/>
      <c r="G15" s="482"/>
      <c r="H15" s="483">
        <f>IF(H14="評価基準",H13*2,H13*3)</f>
        <v>0</v>
      </c>
      <c r="I15" s="483"/>
      <c r="J15" s="483"/>
      <c r="K15" s="184" t="s">
        <v>112</v>
      </c>
      <c r="L15" s="28"/>
      <c r="M15" s="119"/>
      <c r="N15" s="119"/>
      <c r="O15" s="119"/>
      <c r="P15" s="120"/>
      <c r="Q15" s="120"/>
      <c r="R15" s="120"/>
      <c r="S15" s="120"/>
      <c r="T15" s="120"/>
      <c r="U15" s="120"/>
      <c r="V15" s="36"/>
      <c r="W15" s="122"/>
      <c r="X15" s="15"/>
      <c r="Z15" s="4"/>
      <c r="AA15" s="12"/>
      <c r="AB15" s="12"/>
      <c r="AC15" s="13"/>
      <c r="AD15" s="12"/>
      <c r="AE15" s="12"/>
      <c r="AF15" s="12"/>
      <c r="AG15" s="9"/>
      <c r="AH15" s="9"/>
      <c r="AI15" s="9"/>
      <c r="AJ15" s="11"/>
      <c r="AK15" s="11"/>
      <c r="AL15" s="11"/>
      <c r="AM15" s="11"/>
      <c r="AN15" s="11"/>
      <c r="AO15" s="11"/>
      <c r="AP15" s="11"/>
      <c r="AQ15" s="11"/>
      <c r="AR15" s="11"/>
      <c r="AS15" s="11"/>
      <c r="AT15" s="11"/>
      <c r="AU15" s="11"/>
    </row>
    <row r="16" spans="1:49" ht="15.75" customHeight="1">
      <c r="B16" s="421" t="s">
        <v>212</v>
      </c>
      <c r="C16" s="487"/>
      <c r="D16" s="424"/>
      <c r="E16" s="424"/>
      <c r="F16" s="424"/>
      <c r="G16" s="424"/>
      <c r="H16" s="487"/>
      <c r="I16" s="487"/>
      <c r="J16" s="487"/>
      <c r="K16" s="487"/>
      <c r="L16" s="487"/>
      <c r="M16" s="487"/>
      <c r="N16" s="424"/>
      <c r="O16" s="424"/>
      <c r="P16" s="424"/>
      <c r="Q16" s="424"/>
      <c r="R16" s="424"/>
      <c r="S16" s="424"/>
      <c r="T16" s="424"/>
      <c r="U16" s="424"/>
      <c r="V16" s="424"/>
      <c r="W16" s="425"/>
      <c r="X16" s="15"/>
      <c r="Z16" s="4"/>
      <c r="AA16" s="12"/>
      <c r="AB16" s="12"/>
      <c r="AC16" s="13"/>
      <c r="AD16" s="12"/>
      <c r="AE16" s="12"/>
      <c r="AF16" s="12"/>
      <c r="AG16" s="9"/>
      <c r="AH16" s="9"/>
      <c r="AI16" s="9"/>
      <c r="AJ16" s="11"/>
      <c r="AK16" s="11"/>
      <c r="AL16" s="11"/>
      <c r="AM16" s="11"/>
      <c r="AN16" s="11"/>
      <c r="AO16" s="11"/>
      <c r="AP16" s="11"/>
      <c r="AQ16" s="11"/>
      <c r="AR16" s="11"/>
      <c r="AS16" s="11"/>
      <c r="AT16" s="11"/>
      <c r="AU16" s="11"/>
    </row>
    <row r="17" spans="2:57" ht="7.8" customHeight="1">
      <c r="B17" s="185"/>
      <c r="C17" s="484" t="s">
        <v>167</v>
      </c>
      <c r="D17" s="484"/>
      <c r="E17" s="484"/>
      <c r="F17" s="484"/>
      <c r="G17" s="484"/>
      <c r="H17" s="472" t="s">
        <v>206</v>
      </c>
      <c r="I17" s="466"/>
      <c r="J17" s="467"/>
      <c r="K17" s="472" t="s">
        <v>156</v>
      </c>
      <c r="L17" s="474"/>
      <c r="M17" s="474"/>
      <c r="N17" s="474" t="s">
        <v>205</v>
      </c>
      <c r="O17" s="474"/>
      <c r="P17" s="475"/>
      <c r="Q17" s="465" t="s">
        <v>172</v>
      </c>
      <c r="R17" s="466"/>
      <c r="S17" s="466"/>
      <c r="T17" s="466"/>
      <c r="U17" s="467"/>
      <c r="V17" s="488" t="s">
        <v>202</v>
      </c>
      <c r="W17" s="186"/>
      <c r="X17" s="15"/>
      <c r="Z17" s="4"/>
      <c r="AA17" s="12"/>
      <c r="AB17" s="12"/>
      <c r="AC17" s="13"/>
      <c r="AD17" s="12"/>
      <c r="AE17" s="12"/>
      <c r="AF17" s="12"/>
      <c r="AG17" s="9"/>
      <c r="AH17" s="9"/>
      <c r="AI17" s="9"/>
      <c r="AJ17" s="11"/>
      <c r="AK17" s="11"/>
      <c r="AL17" s="11"/>
      <c r="AM17" s="11"/>
      <c r="AN17" s="11"/>
      <c r="AO17" s="11"/>
      <c r="AP17" s="11"/>
      <c r="AQ17" s="11"/>
      <c r="AR17" s="11"/>
      <c r="AS17" s="11"/>
      <c r="AT17" s="11"/>
      <c r="AU17" s="11"/>
    </row>
    <row r="18" spans="2:57" ht="7.2" customHeight="1" thickBot="1">
      <c r="B18" s="185"/>
      <c r="C18" s="485"/>
      <c r="D18" s="485"/>
      <c r="E18" s="485"/>
      <c r="F18" s="485"/>
      <c r="G18" s="485"/>
      <c r="H18" s="476" t="s">
        <v>169</v>
      </c>
      <c r="I18" s="477"/>
      <c r="J18" s="478"/>
      <c r="K18" s="486" t="s">
        <v>170</v>
      </c>
      <c r="L18" s="443"/>
      <c r="M18" s="443"/>
      <c r="N18" s="443" t="s">
        <v>204</v>
      </c>
      <c r="O18" s="443"/>
      <c r="P18" s="444"/>
      <c r="Q18" s="468"/>
      <c r="R18" s="469"/>
      <c r="S18" s="469"/>
      <c r="T18" s="469"/>
      <c r="U18" s="470"/>
      <c r="V18" s="489"/>
      <c r="W18" s="186"/>
      <c r="X18" s="15"/>
      <c r="Z18" s="4"/>
      <c r="AA18" s="12"/>
      <c r="AB18" s="12"/>
      <c r="AC18" s="13"/>
      <c r="AD18" s="12"/>
      <c r="AE18" s="12"/>
      <c r="AF18" s="12"/>
      <c r="AG18" s="9"/>
      <c r="AH18" s="9"/>
      <c r="AI18" s="9"/>
      <c r="AJ18" s="11"/>
      <c r="AK18" s="11"/>
      <c r="AL18" s="11"/>
      <c r="AM18" s="11"/>
      <c r="AN18" s="11"/>
      <c r="AO18" s="11"/>
      <c r="AP18" s="11"/>
      <c r="AQ18" s="11"/>
      <c r="AR18" s="11"/>
      <c r="AS18" s="11"/>
      <c r="AT18" s="11"/>
      <c r="AU18" s="11"/>
    </row>
    <row r="19" spans="2:57" ht="15.75" customHeight="1" thickBot="1">
      <c r="B19" s="181"/>
      <c r="C19" s="3"/>
      <c r="D19" s="438" t="s">
        <v>157</v>
      </c>
      <c r="E19" s="411"/>
      <c r="F19" s="411"/>
      <c r="G19" s="412"/>
      <c r="H19" s="304"/>
      <c r="I19" s="305"/>
      <c r="J19" s="306"/>
      <c r="K19" s="473"/>
      <c r="L19" s="441"/>
      <c r="M19" s="441"/>
      <c r="N19" s="441"/>
      <c r="O19" s="441"/>
      <c r="P19" s="442"/>
      <c r="Q19" s="459"/>
      <c r="R19" s="460"/>
      <c r="S19" s="460"/>
      <c r="T19" s="460"/>
      <c r="U19" s="461"/>
      <c r="V19" s="104"/>
      <c r="W19" s="122"/>
      <c r="X19" s="15"/>
      <c r="Z19" s="4"/>
      <c r="AA19" s="12"/>
      <c r="AB19" s="12"/>
      <c r="AC19" s="13"/>
      <c r="AD19" s="12"/>
      <c r="AE19" s="12"/>
      <c r="AF19" s="12"/>
      <c r="AG19" s="9"/>
      <c r="AH19" s="9"/>
      <c r="AI19" s="9"/>
      <c r="AJ19" s="11"/>
      <c r="AK19" s="11"/>
      <c r="AL19" s="11"/>
      <c r="AM19" s="11"/>
      <c r="AN19" s="11"/>
      <c r="AO19" s="11"/>
      <c r="AP19" s="11"/>
      <c r="AQ19" s="11"/>
      <c r="AR19" s="11"/>
      <c r="AS19" s="11"/>
      <c r="AT19" s="11"/>
      <c r="AU19" s="11"/>
      <c r="AX19" s="513"/>
      <c r="AY19" s="513"/>
      <c r="AZ19" s="513"/>
      <c r="BA19" s="513"/>
      <c r="BB19" s="512"/>
      <c r="BC19" s="512"/>
      <c r="BD19" s="512"/>
      <c r="BE19" s="512"/>
    </row>
    <row r="20" spans="2:57" ht="15.75" customHeight="1" thickBot="1">
      <c r="B20" s="181"/>
      <c r="C20" s="3"/>
      <c r="D20" s="438" t="s">
        <v>158</v>
      </c>
      <c r="E20" s="411"/>
      <c r="F20" s="411"/>
      <c r="G20" s="411"/>
      <c r="H20" s="503"/>
      <c r="I20" s="503"/>
      <c r="J20" s="504"/>
      <c r="K20" s="304"/>
      <c r="L20" s="305"/>
      <c r="M20" s="305"/>
      <c r="N20" s="439" t="str">
        <f>IF(K20="","",ROUNDDOWN(K20/1000,2))</f>
        <v/>
      </c>
      <c r="O20" s="284"/>
      <c r="P20" s="440"/>
      <c r="Q20" s="459"/>
      <c r="R20" s="460"/>
      <c r="S20" s="460"/>
      <c r="T20" s="460"/>
      <c r="U20" s="461"/>
      <c r="V20" s="104"/>
      <c r="W20" s="188"/>
      <c r="X20" s="15"/>
      <c r="Z20" s="4"/>
      <c r="AA20" s="12"/>
      <c r="AB20" s="12"/>
      <c r="AC20" s="13"/>
      <c r="AD20" s="12"/>
      <c r="AE20" s="12"/>
      <c r="AF20" s="12"/>
      <c r="AG20" s="9"/>
      <c r="AH20" s="9"/>
      <c r="AI20" s="9"/>
      <c r="AJ20" s="11"/>
      <c r="AK20" s="11"/>
      <c r="AL20" s="11"/>
      <c r="AM20" s="11"/>
      <c r="AN20" s="11"/>
      <c r="AO20" s="11"/>
      <c r="AP20" s="11"/>
      <c r="AQ20" s="11"/>
      <c r="AR20" s="11"/>
      <c r="AS20" s="11"/>
      <c r="AT20" s="11"/>
      <c r="AU20" s="11"/>
      <c r="AX20" s="513"/>
      <c r="AY20" s="513"/>
      <c r="AZ20" s="513"/>
      <c r="BA20" s="513"/>
      <c r="BB20" s="512"/>
      <c r="BC20" s="512"/>
      <c r="BD20" s="512"/>
      <c r="BE20" s="512"/>
    </row>
    <row r="21" spans="2:57" ht="15.75" customHeight="1" thickBot="1">
      <c r="B21" s="181"/>
      <c r="C21" s="3"/>
      <c r="D21" s="438" t="s">
        <v>159</v>
      </c>
      <c r="E21" s="411"/>
      <c r="F21" s="411"/>
      <c r="G21" s="411"/>
      <c r="H21" s="490"/>
      <c r="I21" s="490"/>
      <c r="J21" s="491"/>
      <c r="K21" s="304"/>
      <c r="L21" s="305"/>
      <c r="M21" s="305"/>
      <c r="N21" s="439" t="str">
        <f>IF(K21="","",ROUNDDOWN(K21/1000,2))</f>
        <v/>
      </c>
      <c r="O21" s="284"/>
      <c r="P21" s="440"/>
      <c r="Q21" s="462"/>
      <c r="R21" s="463"/>
      <c r="S21" s="463"/>
      <c r="T21" s="463"/>
      <c r="U21" s="464"/>
      <c r="V21" s="104"/>
      <c r="W21" s="122"/>
      <c r="X21" s="15"/>
      <c r="Z21" s="4"/>
      <c r="AA21" s="12"/>
      <c r="AB21" s="12"/>
      <c r="AC21" s="13"/>
      <c r="AD21" s="12"/>
      <c r="AE21" s="12"/>
      <c r="AF21" s="12"/>
      <c r="AG21" s="9"/>
      <c r="AH21" s="9"/>
      <c r="AI21" s="9"/>
      <c r="AJ21" s="11"/>
      <c r="AK21" s="11"/>
      <c r="AL21" s="11"/>
      <c r="AM21" s="11"/>
      <c r="AN21" s="11"/>
      <c r="AO21" s="11"/>
      <c r="AP21" s="11"/>
      <c r="AQ21" s="11"/>
      <c r="AR21" s="11"/>
      <c r="AS21" s="11"/>
      <c r="AT21" s="11"/>
      <c r="AU21" s="11"/>
      <c r="AX21" s="513"/>
      <c r="AY21" s="513"/>
      <c r="AZ21" s="513"/>
      <c r="BA21" s="513"/>
      <c r="BB21" s="512"/>
      <c r="BC21" s="512"/>
      <c r="BD21" s="512"/>
      <c r="BE21" s="512"/>
    </row>
    <row r="22" spans="2:57" ht="15.75" customHeight="1" thickBot="1">
      <c r="B22" s="181"/>
      <c r="C22" s="3"/>
      <c r="D22" s="438" t="s">
        <v>160</v>
      </c>
      <c r="E22" s="411"/>
      <c r="F22" s="411"/>
      <c r="G22" s="411"/>
      <c r="H22" s="490"/>
      <c r="I22" s="490"/>
      <c r="J22" s="491"/>
      <c r="K22" s="304"/>
      <c r="L22" s="305"/>
      <c r="M22" s="305"/>
      <c r="N22" s="439" t="str">
        <f>IF(K22="","",ROUNDDOWN(K22/1000,2))</f>
        <v/>
      </c>
      <c r="O22" s="284"/>
      <c r="P22" s="440"/>
      <c r="Q22" s="459"/>
      <c r="R22" s="460"/>
      <c r="S22" s="460"/>
      <c r="T22" s="460"/>
      <c r="U22" s="461"/>
      <c r="V22" s="104"/>
      <c r="W22" s="122"/>
      <c r="X22" s="15"/>
      <c r="Z22" s="4"/>
      <c r="AA22" s="12"/>
      <c r="AB22" s="12"/>
      <c r="AC22" s="13"/>
      <c r="AD22" s="12"/>
      <c r="AE22" s="12"/>
      <c r="AF22" s="12"/>
      <c r="AG22" s="9"/>
      <c r="AH22" s="9"/>
      <c r="AI22" s="9"/>
      <c r="AJ22" s="11"/>
      <c r="AK22" s="11"/>
      <c r="AL22" s="11"/>
      <c r="AM22" s="11"/>
      <c r="AN22" s="11"/>
      <c r="AO22" s="11"/>
      <c r="AP22" s="11"/>
      <c r="AQ22" s="11"/>
      <c r="AR22" s="11"/>
      <c r="AS22" s="11"/>
      <c r="AT22" s="11"/>
      <c r="AU22" s="11"/>
      <c r="AX22" s="513"/>
      <c r="AY22" s="513"/>
      <c r="AZ22" s="513"/>
      <c r="BA22" s="513"/>
      <c r="BB22" s="512"/>
      <c r="BC22" s="512"/>
      <c r="BD22" s="512"/>
      <c r="BE22" s="512"/>
    </row>
    <row r="23" spans="2:57" ht="15.75" customHeight="1" thickBot="1">
      <c r="B23" s="181"/>
      <c r="C23" s="3"/>
      <c r="D23" s="438" t="s">
        <v>161</v>
      </c>
      <c r="E23" s="411"/>
      <c r="F23" s="411"/>
      <c r="G23" s="411"/>
      <c r="H23" s="490"/>
      <c r="I23" s="490"/>
      <c r="J23" s="491"/>
      <c r="K23" s="304"/>
      <c r="L23" s="305"/>
      <c r="M23" s="305"/>
      <c r="N23" s="439" t="str">
        <f>IF(K23="","",ROUNDDOWN(K23/1000,2))</f>
        <v/>
      </c>
      <c r="O23" s="284"/>
      <c r="P23" s="440"/>
      <c r="Q23" s="459"/>
      <c r="R23" s="460"/>
      <c r="S23" s="460"/>
      <c r="T23" s="460"/>
      <c r="U23" s="461"/>
      <c r="V23" s="104"/>
      <c r="W23" s="122"/>
      <c r="X23" s="15"/>
      <c r="Z23" s="4"/>
      <c r="AA23" s="12"/>
      <c r="AB23" s="12"/>
      <c r="AC23" s="13"/>
      <c r="AD23" s="12"/>
      <c r="AE23" s="12"/>
      <c r="AF23" s="12"/>
      <c r="AG23" s="9"/>
      <c r="AH23" s="9"/>
      <c r="AI23" s="9"/>
      <c r="AJ23" s="11"/>
      <c r="AK23" s="11"/>
      <c r="AL23" s="11"/>
      <c r="AM23" s="11"/>
      <c r="AN23" s="11"/>
      <c r="AO23" s="11"/>
      <c r="AP23" s="11"/>
      <c r="AQ23" s="11"/>
      <c r="AR23" s="11"/>
      <c r="AS23" s="11"/>
      <c r="AT23" s="11"/>
      <c r="AU23" s="11"/>
      <c r="AX23" s="513"/>
      <c r="AY23" s="513"/>
      <c r="AZ23" s="513"/>
      <c r="BA23" s="513"/>
      <c r="BB23" s="512"/>
      <c r="BC23" s="512"/>
      <c r="BD23" s="512"/>
      <c r="BE23" s="512"/>
    </row>
    <row r="24" spans="2:57" ht="15.75" customHeight="1" thickBot="1">
      <c r="B24" s="181"/>
      <c r="C24" s="189"/>
      <c r="D24" s="436" t="s">
        <v>162</v>
      </c>
      <c r="E24" s="437"/>
      <c r="F24" s="437"/>
      <c r="G24" s="437"/>
      <c r="H24" s="490"/>
      <c r="I24" s="490"/>
      <c r="J24" s="491"/>
      <c r="K24" s="304"/>
      <c r="L24" s="305"/>
      <c r="M24" s="305"/>
      <c r="N24" s="439" t="str">
        <f>IF(K24="","",ROUNDDOWN(K24/1000,2))</f>
        <v/>
      </c>
      <c r="O24" s="284"/>
      <c r="P24" s="440"/>
      <c r="Q24" s="462"/>
      <c r="R24" s="463"/>
      <c r="S24" s="463"/>
      <c r="T24" s="463"/>
      <c r="U24" s="464"/>
      <c r="V24" s="104"/>
      <c r="W24" s="122"/>
      <c r="X24" s="15"/>
      <c r="Z24" s="4"/>
      <c r="AA24" s="12"/>
      <c r="AB24" s="12"/>
      <c r="AC24" s="13"/>
      <c r="AD24" s="12"/>
      <c r="AE24" s="12"/>
      <c r="AF24" s="12"/>
      <c r="AG24" s="9"/>
      <c r="AH24" s="9"/>
      <c r="AI24" s="9"/>
      <c r="AJ24" s="11"/>
      <c r="AK24" s="11"/>
      <c r="AL24" s="11"/>
      <c r="AM24" s="11"/>
      <c r="AN24" s="11"/>
      <c r="AO24" s="11"/>
      <c r="AP24" s="11"/>
      <c r="AQ24" s="11"/>
      <c r="AR24" s="11"/>
      <c r="AS24" s="11"/>
      <c r="AT24" s="11"/>
      <c r="AU24" s="11"/>
      <c r="AX24" s="513"/>
      <c r="AY24" s="513"/>
      <c r="AZ24" s="513"/>
      <c r="BA24" s="513"/>
      <c r="BB24" s="512"/>
      <c r="BC24" s="512"/>
      <c r="BD24" s="512"/>
      <c r="BE24" s="512"/>
    </row>
    <row r="25" spans="2:57" ht="7.8" customHeight="1">
      <c r="B25" s="181"/>
      <c r="C25" s="514" t="s">
        <v>168</v>
      </c>
      <c r="D25" s="515"/>
      <c r="E25" s="515"/>
      <c r="F25" s="515"/>
      <c r="G25" s="516"/>
      <c r="H25" s="486" t="s">
        <v>171</v>
      </c>
      <c r="I25" s="443"/>
      <c r="J25" s="444"/>
      <c r="K25" s="472" t="s">
        <v>207</v>
      </c>
      <c r="L25" s="474"/>
      <c r="M25" s="474"/>
      <c r="N25" s="519" t="s">
        <v>209</v>
      </c>
      <c r="O25" s="519"/>
      <c r="P25" s="520"/>
      <c r="Q25" s="465" t="s">
        <v>172</v>
      </c>
      <c r="R25" s="466"/>
      <c r="S25" s="466"/>
      <c r="T25" s="466"/>
      <c r="U25" s="467"/>
      <c r="V25" s="36"/>
      <c r="W25" s="122"/>
      <c r="X25" s="15"/>
      <c r="Z25" s="4"/>
      <c r="AA25" s="12"/>
      <c r="AB25" s="12"/>
      <c r="AC25" s="13"/>
      <c r="AD25" s="12"/>
      <c r="AE25" s="12"/>
      <c r="AF25" s="12"/>
      <c r="AG25" s="9"/>
      <c r="AH25" s="9"/>
      <c r="AI25" s="9"/>
      <c r="AJ25" s="11"/>
      <c r="AK25" s="11"/>
      <c r="AL25" s="11"/>
      <c r="AM25" s="11"/>
      <c r="AN25" s="11"/>
      <c r="AO25" s="11"/>
      <c r="AP25" s="11"/>
      <c r="AQ25" s="11"/>
      <c r="AR25" s="11"/>
      <c r="AS25" s="11"/>
      <c r="AT25" s="11"/>
      <c r="AU25" s="11"/>
      <c r="AX25" s="44"/>
      <c r="AY25" s="44"/>
      <c r="AZ25" s="44"/>
      <c r="BA25" s="44"/>
      <c r="BB25" s="103"/>
      <c r="BC25" s="103"/>
      <c r="BD25" s="103"/>
      <c r="BE25" s="103"/>
    </row>
    <row r="26" spans="2:57" ht="7.8" customHeight="1" thickBot="1">
      <c r="B26" s="181"/>
      <c r="C26" s="517"/>
      <c r="D26" s="485"/>
      <c r="E26" s="485"/>
      <c r="F26" s="485"/>
      <c r="G26" s="518"/>
      <c r="H26" s="476"/>
      <c r="I26" s="477"/>
      <c r="J26" s="478"/>
      <c r="K26" s="476" t="s">
        <v>208</v>
      </c>
      <c r="L26" s="477"/>
      <c r="M26" s="477"/>
      <c r="N26" s="477" t="s">
        <v>210</v>
      </c>
      <c r="O26" s="477"/>
      <c r="P26" s="478"/>
      <c r="Q26" s="468"/>
      <c r="R26" s="469"/>
      <c r="S26" s="469"/>
      <c r="T26" s="469"/>
      <c r="U26" s="470"/>
      <c r="V26" s="36"/>
      <c r="W26" s="122"/>
      <c r="X26" s="15"/>
      <c r="Z26" s="4"/>
      <c r="AA26" s="12"/>
      <c r="AB26" s="12"/>
      <c r="AC26" s="13"/>
      <c r="AD26" s="12"/>
      <c r="AE26" s="12"/>
      <c r="AF26" s="12"/>
      <c r="AG26" s="9"/>
      <c r="AH26" s="9"/>
      <c r="AI26" s="9"/>
      <c r="AJ26" s="11"/>
      <c r="AK26" s="11"/>
      <c r="AL26" s="11"/>
      <c r="AM26" s="11"/>
      <c r="AN26" s="11"/>
      <c r="AO26" s="11"/>
      <c r="AP26" s="11"/>
      <c r="AQ26" s="11"/>
      <c r="AR26" s="11"/>
      <c r="AS26" s="11"/>
      <c r="AT26" s="11"/>
      <c r="AU26" s="11"/>
      <c r="AX26" s="44"/>
      <c r="AY26" s="44"/>
      <c r="AZ26" s="44"/>
      <c r="BA26" s="44"/>
      <c r="BB26" s="103"/>
      <c r="BC26" s="103"/>
      <c r="BD26" s="103"/>
      <c r="BE26" s="103"/>
    </row>
    <row r="27" spans="2:57" ht="15.75" customHeight="1" thickBot="1">
      <c r="B27" s="181"/>
      <c r="C27" s="3"/>
      <c r="D27" s="438" t="s">
        <v>163</v>
      </c>
      <c r="E27" s="411"/>
      <c r="F27" s="411"/>
      <c r="G27" s="412"/>
      <c r="H27" s="304"/>
      <c r="I27" s="305"/>
      <c r="J27" s="428"/>
      <c r="K27" s="305"/>
      <c r="L27" s="305"/>
      <c r="M27" s="305"/>
      <c r="N27" s="508"/>
      <c r="O27" s="305"/>
      <c r="P27" s="306"/>
      <c r="Q27" s="459"/>
      <c r="R27" s="460"/>
      <c r="S27" s="460"/>
      <c r="T27" s="460"/>
      <c r="U27" s="461"/>
      <c r="V27" s="36"/>
      <c r="W27" s="122"/>
      <c r="X27" s="15"/>
      <c r="Z27" s="4"/>
      <c r="AA27" s="12"/>
      <c r="AB27" s="12"/>
      <c r="AC27" s="13"/>
      <c r="AD27" s="12"/>
      <c r="AE27" s="12"/>
      <c r="AF27" s="12"/>
      <c r="AG27" s="9"/>
      <c r="AH27" s="9"/>
      <c r="AI27" s="9"/>
      <c r="AJ27" s="11"/>
      <c r="AK27" s="11"/>
      <c r="AL27" s="11"/>
      <c r="AM27" s="11"/>
      <c r="AN27" s="11"/>
      <c r="AO27" s="11"/>
      <c r="AP27" s="11"/>
      <c r="AQ27" s="11"/>
      <c r="AR27" s="11"/>
      <c r="AS27" s="11"/>
      <c r="AT27" s="11"/>
      <c r="AU27" s="11"/>
      <c r="AX27" s="521"/>
      <c r="AY27" s="521"/>
      <c r="AZ27" s="521"/>
      <c r="BA27" s="521"/>
      <c r="BB27" s="512"/>
      <c r="BC27" s="512"/>
      <c r="BD27" s="512"/>
      <c r="BE27" s="512"/>
    </row>
    <row r="28" spans="2:57" ht="15.75" customHeight="1" thickBot="1">
      <c r="B28" s="181"/>
      <c r="C28" s="3"/>
      <c r="D28" s="438" t="s">
        <v>164</v>
      </c>
      <c r="E28" s="411"/>
      <c r="F28" s="411"/>
      <c r="G28" s="412"/>
      <c r="H28" s="304"/>
      <c r="I28" s="305"/>
      <c r="J28" s="428"/>
      <c r="K28" s="305"/>
      <c r="L28" s="305"/>
      <c r="M28" s="305"/>
      <c r="N28" s="508"/>
      <c r="O28" s="305"/>
      <c r="P28" s="306"/>
      <c r="Q28" s="522"/>
      <c r="R28" s="522"/>
      <c r="S28" s="522"/>
      <c r="T28" s="522"/>
      <c r="U28" s="522"/>
      <c r="V28" s="36"/>
      <c r="W28" s="122"/>
      <c r="X28" s="15"/>
      <c r="Z28" s="4"/>
      <c r="AA28" s="12"/>
      <c r="AB28" s="12"/>
      <c r="AC28" s="13"/>
      <c r="AD28" s="12"/>
      <c r="AE28" s="12"/>
      <c r="AF28" s="12"/>
      <c r="AG28" s="9"/>
      <c r="AH28" s="9"/>
      <c r="AI28" s="9"/>
      <c r="AJ28" s="11"/>
      <c r="AK28" s="11"/>
      <c r="AL28" s="11"/>
      <c r="AM28" s="11"/>
      <c r="AN28" s="11"/>
      <c r="AO28" s="11"/>
      <c r="AP28" s="11"/>
      <c r="AQ28" s="11"/>
      <c r="AR28" s="11"/>
      <c r="AS28" s="11"/>
      <c r="AT28" s="11"/>
      <c r="AU28" s="11"/>
    </row>
    <row r="29" spans="2:57" ht="15.75" customHeight="1" thickBot="1">
      <c r="B29" s="181"/>
      <c r="C29" s="3"/>
      <c r="D29" s="438" t="s">
        <v>165</v>
      </c>
      <c r="E29" s="411"/>
      <c r="F29" s="411"/>
      <c r="G29" s="412"/>
      <c r="H29" s="304"/>
      <c r="I29" s="305"/>
      <c r="J29" s="428"/>
      <c r="K29" s="281"/>
      <c r="L29" s="281"/>
      <c r="M29" s="281"/>
      <c r="N29" s="508"/>
      <c r="O29" s="305"/>
      <c r="P29" s="306"/>
      <c r="Q29" s="458"/>
      <c r="R29" s="458"/>
      <c r="S29" s="458"/>
      <c r="T29" s="458"/>
      <c r="U29" s="458"/>
      <c r="V29" s="36"/>
      <c r="W29" s="122"/>
      <c r="X29" s="15"/>
      <c r="Z29" s="4"/>
      <c r="AA29" s="12"/>
      <c r="AB29" s="12"/>
      <c r="AC29" s="13"/>
      <c r="AD29" s="12"/>
      <c r="AE29" s="12"/>
      <c r="AF29" s="12"/>
      <c r="AG29" s="9"/>
      <c r="AH29" s="9"/>
      <c r="AI29" s="9"/>
      <c r="AJ29" s="11"/>
      <c r="AK29" s="11"/>
      <c r="AL29" s="11"/>
      <c r="AM29" s="11"/>
      <c r="AN29" s="11"/>
      <c r="AO29" s="11"/>
      <c r="AP29" s="11"/>
      <c r="AQ29" s="11"/>
      <c r="AR29" s="11"/>
      <c r="AS29" s="11"/>
      <c r="AT29" s="11"/>
      <c r="AU29" s="11"/>
    </row>
    <row r="30" spans="2:57" ht="15.75" customHeight="1" thickBot="1">
      <c r="B30" s="181"/>
      <c r="C30" s="19"/>
      <c r="D30" s="527" t="s">
        <v>166</v>
      </c>
      <c r="E30" s="426"/>
      <c r="F30" s="426"/>
      <c r="G30" s="427"/>
      <c r="H30" s="304"/>
      <c r="I30" s="305"/>
      <c r="J30" s="428"/>
      <c r="K30" s="305"/>
      <c r="L30" s="305"/>
      <c r="M30" s="305"/>
      <c r="N30" s="508"/>
      <c r="O30" s="305"/>
      <c r="P30" s="306"/>
      <c r="Q30" s="507"/>
      <c r="R30" s="458"/>
      <c r="S30" s="458"/>
      <c r="T30" s="458"/>
      <c r="U30" s="458"/>
      <c r="V30" s="36"/>
      <c r="W30" s="122"/>
      <c r="X30" s="15"/>
      <c r="Z30" s="4"/>
      <c r="AA30" s="12"/>
      <c r="AB30" s="12"/>
      <c r="AC30" s="13"/>
      <c r="AD30" s="12"/>
      <c r="AE30" s="12"/>
      <c r="AF30" s="12"/>
      <c r="AG30" s="9"/>
      <c r="AH30" s="9"/>
      <c r="AI30" s="9"/>
      <c r="AJ30" s="11"/>
      <c r="AK30" s="11"/>
      <c r="AL30" s="11"/>
      <c r="AM30" s="11"/>
      <c r="AN30" s="11"/>
      <c r="AO30" s="11"/>
      <c r="AP30" s="11"/>
      <c r="AQ30" s="11"/>
      <c r="AR30" s="11"/>
      <c r="AS30" s="11"/>
      <c r="AT30" s="11"/>
      <c r="AU30" s="11"/>
    </row>
    <row r="31" spans="2:57" ht="15.75" customHeight="1">
      <c r="B31" s="190"/>
      <c r="C31" s="300" t="s">
        <v>221</v>
      </c>
      <c r="D31" s="300"/>
      <c r="E31" s="300"/>
      <c r="F31" s="300"/>
      <c r="G31" s="300"/>
      <c r="H31" s="528"/>
      <c r="I31" s="529"/>
      <c r="J31" s="530"/>
      <c r="K31" s="408" t="s">
        <v>255</v>
      </c>
      <c r="L31" s="409"/>
      <c r="M31" s="409"/>
      <c r="N31" s="409"/>
      <c r="O31" s="409"/>
      <c r="P31" s="409"/>
      <c r="Q31" s="409"/>
      <c r="R31" s="409"/>
      <c r="S31" s="409"/>
      <c r="T31" s="409"/>
      <c r="U31" s="409"/>
      <c r="V31" s="409"/>
      <c r="W31" s="410"/>
      <c r="X31" s="15"/>
      <c r="Z31" s="4"/>
      <c r="AA31" s="12"/>
      <c r="AB31" s="12"/>
      <c r="AC31" s="13"/>
      <c r="AD31" s="12"/>
      <c r="AE31" s="12"/>
      <c r="AF31" s="12"/>
      <c r="AG31" s="9"/>
      <c r="AH31" s="9"/>
      <c r="AI31" s="9"/>
      <c r="AJ31" s="11"/>
      <c r="AK31" s="11"/>
      <c r="AL31" s="11"/>
      <c r="AM31" s="11"/>
      <c r="AN31" s="11"/>
      <c r="AO31" s="11"/>
      <c r="AP31" s="11"/>
      <c r="AQ31" s="11"/>
      <c r="AR31" s="11"/>
      <c r="AS31" s="11"/>
      <c r="AT31" s="11"/>
      <c r="AU31" s="11"/>
    </row>
    <row r="32" spans="2:57" ht="15.75" customHeight="1">
      <c r="B32" s="505" t="s">
        <v>213</v>
      </c>
      <c r="C32" s="422"/>
      <c r="D32" s="422"/>
      <c r="E32" s="422"/>
      <c r="F32" s="422"/>
      <c r="G32" s="422"/>
      <c r="H32" s="422"/>
      <c r="I32" s="422"/>
      <c r="J32" s="422"/>
      <c r="K32" s="423"/>
      <c r="L32" s="423"/>
      <c r="M32" s="423"/>
      <c r="N32" s="423"/>
      <c r="O32" s="423"/>
      <c r="P32" s="423"/>
      <c r="Q32" s="423"/>
      <c r="R32" s="423"/>
      <c r="S32" s="423"/>
      <c r="T32" s="423"/>
      <c r="U32" s="423"/>
      <c r="V32" s="423"/>
      <c r="W32" s="506"/>
      <c r="X32" s="15"/>
      <c r="Z32" s="4"/>
      <c r="AA32" s="12"/>
      <c r="AB32" s="12"/>
      <c r="AC32" s="13"/>
      <c r="AD32" s="12"/>
      <c r="AE32" s="12"/>
      <c r="AF32" s="12"/>
      <c r="AG32" s="9"/>
      <c r="AH32" s="9"/>
      <c r="AI32" s="9"/>
      <c r="AJ32" s="11"/>
      <c r="AK32" s="11"/>
      <c r="AL32" s="11"/>
      <c r="AM32" s="11"/>
      <c r="AN32" s="11"/>
      <c r="AO32" s="11"/>
      <c r="AP32" s="11"/>
      <c r="AQ32" s="11"/>
      <c r="AR32" s="11"/>
      <c r="AS32" s="11"/>
      <c r="AT32" s="11"/>
      <c r="AU32" s="11"/>
    </row>
    <row r="33" spans="2:47" ht="7.8" customHeight="1">
      <c r="B33" s="181"/>
      <c r="C33" s="484" t="s">
        <v>167</v>
      </c>
      <c r="D33" s="484"/>
      <c r="E33" s="484"/>
      <c r="F33" s="484"/>
      <c r="G33" s="484"/>
      <c r="H33" s="450" t="s">
        <v>215</v>
      </c>
      <c r="I33" s="451"/>
      <c r="J33" s="451"/>
      <c r="K33" s="451"/>
      <c r="L33" s="451"/>
      <c r="M33" s="450" t="s">
        <v>216</v>
      </c>
      <c r="N33" s="451"/>
      <c r="O33" s="451"/>
      <c r="P33" s="451"/>
      <c r="Q33" s="451"/>
      <c r="R33" s="452"/>
      <c r="S33" s="191"/>
      <c r="T33" s="120"/>
      <c r="U33" s="120"/>
      <c r="V33" s="36"/>
      <c r="W33" s="122"/>
      <c r="X33" s="15"/>
      <c r="Z33" s="4"/>
      <c r="AA33" s="12"/>
      <c r="AB33" s="12"/>
      <c r="AC33" s="13"/>
      <c r="AD33" s="12"/>
      <c r="AE33" s="12"/>
      <c r="AF33" s="12"/>
      <c r="AG33" s="9"/>
      <c r="AH33" s="9"/>
      <c r="AI33" s="9"/>
      <c r="AJ33" s="11"/>
      <c r="AK33" s="11"/>
      <c r="AL33" s="11"/>
      <c r="AM33" s="11"/>
      <c r="AN33" s="11"/>
      <c r="AO33" s="11"/>
      <c r="AP33" s="11"/>
      <c r="AQ33" s="11"/>
      <c r="AR33" s="11"/>
      <c r="AS33" s="11"/>
      <c r="AT33" s="11"/>
      <c r="AU33" s="11"/>
    </row>
    <row r="34" spans="2:47" ht="5.55" customHeight="1">
      <c r="B34" s="181"/>
      <c r="C34" s="485"/>
      <c r="D34" s="485"/>
      <c r="E34" s="485"/>
      <c r="F34" s="485"/>
      <c r="G34" s="485"/>
      <c r="H34" s="534" t="s">
        <v>170</v>
      </c>
      <c r="I34" s="535"/>
      <c r="J34" s="535"/>
      <c r="K34" s="531" t="s">
        <v>217</v>
      </c>
      <c r="L34" s="532"/>
      <c r="M34" s="523" t="s">
        <v>201</v>
      </c>
      <c r="N34" s="524"/>
      <c r="O34" s="445" t="s">
        <v>218</v>
      </c>
      <c r="P34" s="446"/>
      <c r="Q34" s="446"/>
      <c r="R34" s="447"/>
      <c r="S34" s="453" t="s">
        <v>220</v>
      </c>
      <c r="T34" s="454"/>
      <c r="U34" s="454"/>
      <c r="V34" s="454"/>
      <c r="W34" s="455"/>
      <c r="X34" s="15"/>
      <c r="Z34" s="4"/>
      <c r="AA34" s="12"/>
      <c r="AB34" s="12"/>
      <c r="AC34" s="13"/>
      <c r="AD34" s="12"/>
      <c r="AE34" s="12"/>
      <c r="AF34" s="12"/>
      <c r="AG34" s="9"/>
      <c r="AH34" s="9"/>
      <c r="AI34" s="9"/>
      <c r="AJ34" s="11"/>
      <c r="AK34" s="11"/>
      <c r="AL34" s="11"/>
      <c r="AM34" s="11"/>
      <c r="AN34" s="11"/>
      <c r="AO34" s="11"/>
      <c r="AP34" s="11"/>
      <c r="AQ34" s="11"/>
      <c r="AR34" s="11"/>
      <c r="AS34" s="11"/>
      <c r="AT34" s="11"/>
      <c r="AU34" s="11"/>
    </row>
    <row r="35" spans="2:47" ht="12.45" customHeight="1" thickBot="1">
      <c r="B35" s="181"/>
      <c r="C35" s="187"/>
      <c r="D35" s="187"/>
      <c r="E35" s="187"/>
      <c r="F35" s="187"/>
      <c r="G35" s="187"/>
      <c r="H35" s="536"/>
      <c r="I35" s="525"/>
      <c r="J35" s="525"/>
      <c r="K35" s="456"/>
      <c r="L35" s="533"/>
      <c r="M35" s="525"/>
      <c r="N35" s="526"/>
      <c r="O35" s="456" t="s">
        <v>201</v>
      </c>
      <c r="P35" s="457"/>
      <c r="Q35" s="448" t="s">
        <v>219</v>
      </c>
      <c r="R35" s="449"/>
      <c r="S35" s="453"/>
      <c r="T35" s="454"/>
      <c r="U35" s="454"/>
      <c r="V35" s="454"/>
      <c r="W35" s="455"/>
      <c r="X35" s="15"/>
      <c r="Z35" s="4"/>
      <c r="AA35" s="12"/>
      <c r="AB35" s="12"/>
      <c r="AC35" s="13"/>
      <c r="AD35" s="12"/>
      <c r="AE35" s="12"/>
      <c r="AF35" s="12"/>
      <c r="AG35" s="9"/>
      <c r="AH35" s="9"/>
      <c r="AI35" s="9"/>
      <c r="AJ35" s="11"/>
      <c r="AK35" s="11"/>
      <c r="AL35" s="11"/>
      <c r="AM35" s="11"/>
      <c r="AN35" s="11"/>
      <c r="AO35" s="11"/>
      <c r="AP35" s="11"/>
      <c r="AQ35" s="11"/>
      <c r="AR35" s="11"/>
      <c r="AS35" s="11"/>
      <c r="AT35" s="11"/>
      <c r="AU35" s="11"/>
    </row>
    <row r="36" spans="2:47" ht="15.75" customHeight="1" thickBot="1">
      <c r="B36" s="181"/>
      <c r="C36" s="189"/>
      <c r="D36" s="438" t="s">
        <v>157</v>
      </c>
      <c r="E36" s="411"/>
      <c r="F36" s="411"/>
      <c r="G36" s="412"/>
      <c r="H36" s="304"/>
      <c r="I36" s="305"/>
      <c r="J36" s="428"/>
      <c r="K36" s="305"/>
      <c r="L36" s="306"/>
      <c r="M36" s="416"/>
      <c r="N36" s="417"/>
      <c r="O36" s="414"/>
      <c r="P36" s="418"/>
      <c r="Q36" s="414"/>
      <c r="R36" s="415"/>
      <c r="S36" s="192"/>
      <c r="T36" s="192"/>
      <c r="U36" s="192"/>
      <c r="V36" s="192"/>
      <c r="W36" s="193"/>
      <c r="X36" s="15"/>
      <c r="Z36" s="4"/>
      <c r="AA36" s="12"/>
      <c r="AB36" s="12"/>
      <c r="AC36" s="13"/>
      <c r="AD36" s="12"/>
      <c r="AE36" s="12"/>
      <c r="AF36" s="12"/>
      <c r="AG36" s="9"/>
      <c r="AH36" s="9"/>
      <c r="AI36" s="9"/>
      <c r="AJ36" s="11"/>
      <c r="AK36" s="11"/>
      <c r="AL36" s="11"/>
      <c r="AM36" s="11"/>
      <c r="AN36" s="11"/>
      <c r="AO36" s="11"/>
      <c r="AP36" s="11"/>
      <c r="AQ36" s="11"/>
      <c r="AR36" s="11"/>
      <c r="AS36" s="11"/>
      <c r="AT36" s="11"/>
      <c r="AU36" s="11"/>
    </row>
    <row r="37" spans="2:47" ht="15.75" customHeight="1" thickBot="1">
      <c r="B37" s="181"/>
      <c r="C37" s="3"/>
      <c r="D37" s="438" t="s">
        <v>158</v>
      </c>
      <c r="E37" s="411"/>
      <c r="F37" s="411"/>
      <c r="G37" s="411"/>
      <c r="H37" s="304"/>
      <c r="I37" s="305"/>
      <c r="J37" s="428"/>
      <c r="K37" s="305"/>
      <c r="L37" s="306"/>
      <c r="M37" s="416"/>
      <c r="N37" s="417"/>
      <c r="O37" s="414"/>
      <c r="P37" s="418"/>
      <c r="Q37" s="414"/>
      <c r="R37" s="415"/>
      <c r="S37" s="192"/>
      <c r="T37" s="192"/>
      <c r="U37" s="192"/>
      <c r="V37" s="192"/>
      <c r="W37" s="193"/>
      <c r="X37" s="15"/>
      <c r="Z37" s="4"/>
      <c r="AA37" s="12"/>
      <c r="AB37" s="12"/>
      <c r="AC37" s="13"/>
      <c r="AD37" s="12"/>
      <c r="AE37" s="12"/>
      <c r="AF37" s="12"/>
      <c r="AG37" s="9"/>
      <c r="AH37" s="9"/>
      <c r="AI37" s="9"/>
      <c r="AJ37" s="11"/>
      <c r="AK37" s="11"/>
      <c r="AL37" s="11"/>
      <c r="AM37" s="11"/>
      <c r="AN37" s="11"/>
      <c r="AO37" s="11"/>
      <c r="AP37" s="11"/>
      <c r="AQ37" s="11"/>
      <c r="AR37" s="11"/>
      <c r="AS37" s="11"/>
      <c r="AT37" s="11"/>
      <c r="AU37" s="11"/>
    </row>
    <row r="38" spans="2:47" ht="15.75" customHeight="1" thickBot="1">
      <c r="B38" s="181"/>
      <c r="C38" s="3"/>
      <c r="D38" s="438" t="s">
        <v>159</v>
      </c>
      <c r="E38" s="411"/>
      <c r="F38" s="411"/>
      <c r="G38" s="411"/>
      <c r="H38" s="304"/>
      <c r="I38" s="305"/>
      <c r="J38" s="428"/>
      <c r="K38" s="305"/>
      <c r="L38" s="306"/>
      <c r="M38" s="416"/>
      <c r="N38" s="417"/>
      <c r="O38" s="414"/>
      <c r="P38" s="418"/>
      <c r="Q38" s="414"/>
      <c r="R38" s="415"/>
      <c r="S38" s="120"/>
      <c r="T38" s="120"/>
      <c r="U38" s="120"/>
      <c r="V38" s="36"/>
      <c r="W38" s="122"/>
      <c r="X38" s="15"/>
      <c r="Z38" s="4"/>
      <c r="AA38" s="12"/>
      <c r="AB38" s="12"/>
      <c r="AC38" s="13"/>
      <c r="AD38" s="12"/>
      <c r="AE38" s="12"/>
      <c r="AF38" s="12"/>
      <c r="AG38" s="9"/>
      <c r="AH38" s="9"/>
      <c r="AI38" s="9"/>
      <c r="AJ38" s="11"/>
      <c r="AK38" s="11"/>
      <c r="AL38" s="11"/>
      <c r="AM38" s="11"/>
      <c r="AN38" s="11"/>
      <c r="AO38" s="11"/>
      <c r="AP38" s="11"/>
      <c r="AQ38" s="11"/>
      <c r="AR38" s="11"/>
      <c r="AS38" s="11"/>
      <c r="AT38" s="11"/>
      <c r="AU38" s="11"/>
    </row>
    <row r="39" spans="2:47" ht="15.75" customHeight="1" thickBot="1">
      <c r="B39" s="181"/>
      <c r="C39" s="3"/>
      <c r="D39" s="438" t="s">
        <v>160</v>
      </c>
      <c r="E39" s="411"/>
      <c r="F39" s="411"/>
      <c r="G39" s="411"/>
      <c r="H39" s="304"/>
      <c r="I39" s="305"/>
      <c r="J39" s="428"/>
      <c r="K39" s="305"/>
      <c r="L39" s="306"/>
      <c r="M39" s="416"/>
      <c r="N39" s="417"/>
      <c r="O39" s="414"/>
      <c r="P39" s="418"/>
      <c r="Q39" s="414"/>
      <c r="R39" s="415"/>
      <c r="S39" s="120"/>
      <c r="T39" s="120"/>
      <c r="U39" s="120"/>
      <c r="V39" s="36"/>
      <c r="W39" s="122"/>
      <c r="X39" s="15"/>
      <c r="Z39" s="4"/>
      <c r="AA39" s="12"/>
      <c r="AB39" s="12"/>
      <c r="AC39" s="13"/>
      <c r="AD39" s="12"/>
      <c r="AE39" s="12"/>
      <c r="AF39" s="12"/>
      <c r="AG39" s="9"/>
      <c r="AH39" s="9"/>
      <c r="AI39" s="9"/>
      <c r="AJ39" s="11"/>
      <c r="AK39" s="11"/>
      <c r="AL39" s="11"/>
      <c r="AM39" s="11"/>
      <c r="AN39" s="11"/>
      <c r="AO39" s="11"/>
      <c r="AP39" s="11"/>
      <c r="AQ39" s="11"/>
      <c r="AR39" s="11"/>
      <c r="AS39" s="11"/>
      <c r="AT39" s="11"/>
      <c r="AU39" s="11"/>
    </row>
    <row r="40" spans="2:47" ht="15.75" customHeight="1" thickBot="1">
      <c r="B40" s="181"/>
      <c r="C40" s="3"/>
      <c r="D40" s="438" t="s">
        <v>161</v>
      </c>
      <c r="E40" s="411"/>
      <c r="F40" s="411"/>
      <c r="G40" s="411"/>
      <c r="H40" s="304"/>
      <c r="I40" s="305"/>
      <c r="J40" s="428"/>
      <c r="K40" s="305"/>
      <c r="L40" s="306"/>
      <c r="M40" s="416"/>
      <c r="N40" s="417"/>
      <c r="O40" s="414"/>
      <c r="P40" s="418"/>
      <c r="Q40" s="414"/>
      <c r="R40" s="415"/>
      <c r="S40" s="120"/>
      <c r="T40" s="120"/>
      <c r="U40" s="120"/>
      <c r="V40" s="36"/>
      <c r="W40" s="122"/>
      <c r="X40" s="15"/>
      <c r="Z40" s="4"/>
      <c r="AA40" s="12"/>
      <c r="AB40" s="12"/>
      <c r="AC40" s="13"/>
      <c r="AD40" s="12"/>
      <c r="AE40" s="12"/>
      <c r="AF40" s="12"/>
      <c r="AG40" s="9"/>
      <c r="AH40" s="9"/>
      <c r="AI40" s="9"/>
      <c r="AJ40" s="11"/>
      <c r="AK40" s="11"/>
      <c r="AL40" s="11"/>
      <c r="AM40" s="11"/>
      <c r="AN40" s="11"/>
      <c r="AO40" s="11"/>
      <c r="AP40" s="11"/>
      <c r="AQ40" s="11"/>
      <c r="AR40" s="11"/>
      <c r="AS40" s="11"/>
      <c r="AT40" s="11"/>
      <c r="AU40" s="11"/>
    </row>
    <row r="41" spans="2:47" ht="15.75" customHeight="1" thickBot="1">
      <c r="B41" s="181"/>
      <c r="C41" s="3"/>
      <c r="D41" s="436" t="s">
        <v>162</v>
      </c>
      <c r="E41" s="437"/>
      <c r="F41" s="437"/>
      <c r="G41" s="437"/>
      <c r="H41" s="304"/>
      <c r="I41" s="305"/>
      <c r="J41" s="428"/>
      <c r="K41" s="305"/>
      <c r="L41" s="306"/>
      <c r="M41" s="416"/>
      <c r="N41" s="417"/>
      <c r="O41" s="414"/>
      <c r="P41" s="418"/>
      <c r="Q41" s="414"/>
      <c r="R41" s="415"/>
      <c r="S41" s="120"/>
      <c r="T41" s="120"/>
      <c r="U41" s="120"/>
      <c r="V41" s="36"/>
      <c r="W41" s="122"/>
      <c r="X41" s="15"/>
      <c r="Z41" s="4"/>
      <c r="AA41" s="12"/>
      <c r="AB41" s="12"/>
      <c r="AC41" s="13"/>
      <c r="AD41" s="12"/>
      <c r="AE41" s="12"/>
      <c r="AF41" s="12"/>
      <c r="AG41" s="9"/>
      <c r="AH41" s="9"/>
      <c r="AI41" s="9"/>
      <c r="AJ41" s="11"/>
      <c r="AK41" s="11"/>
      <c r="AL41" s="11"/>
      <c r="AM41" s="11"/>
      <c r="AN41" s="11"/>
      <c r="AO41" s="11"/>
      <c r="AP41" s="11"/>
      <c r="AQ41" s="11"/>
      <c r="AR41" s="11"/>
      <c r="AS41" s="11"/>
      <c r="AT41" s="11"/>
      <c r="AU41" s="11"/>
    </row>
    <row r="42" spans="2:47" ht="15.75" customHeight="1" thickBot="1">
      <c r="B42" s="194"/>
      <c r="C42" s="300" t="s">
        <v>222</v>
      </c>
      <c r="D42" s="300"/>
      <c r="E42" s="300"/>
      <c r="F42" s="300"/>
      <c r="G42" s="300"/>
      <c r="H42" s="304"/>
      <c r="I42" s="305"/>
      <c r="J42" s="306"/>
      <c r="K42" s="408" t="s">
        <v>256</v>
      </c>
      <c r="L42" s="409"/>
      <c r="M42" s="409"/>
      <c r="N42" s="409"/>
      <c r="O42" s="409"/>
      <c r="P42" s="409"/>
      <c r="Q42" s="409"/>
      <c r="R42" s="409"/>
      <c r="S42" s="409"/>
      <c r="T42" s="409"/>
      <c r="U42" s="409"/>
      <c r="V42" s="409"/>
      <c r="W42" s="410"/>
      <c r="X42" s="15"/>
      <c r="Z42" s="4"/>
      <c r="AA42" s="12"/>
      <c r="AB42" s="12"/>
      <c r="AC42" s="13"/>
      <c r="AD42" s="12"/>
      <c r="AE42" s="12"/>
      <c r="AF42" s="12"/>
      <c r="AG42" s="9"/>
      <c r="AH42" s="9"/>
      <c r="AI42" s="9"/>
      <c r="AJ42" s="11"/>
      <c r="AK42" s="11"/>
      <c r="AL42" s="11"/>
      <c r="AM42" s="11"/>
      <c r="AN42" s="11"/>
      <c r="AO42" s="11"/>
      <c r="AP42" s="11"/>
      <c r="AQ42" s="11"/>
      <c r="AR42" s="11"/>
      <c r="AS42" s="11"/>
      <c r="AT42" s="11"/>
      <c r="AU42" s="11"/>
    </row>
    <row r="43" spans="2:47" ht="15.75" customHeight="1" thickBot="1">
      <c r="B43" s="421" t="s">
        <v>214</v>
      </c>
      <c r="C43" s="487"/>
      <c r="D43" s="487"/>
      <c r="E43" s="487"/>
      <c r="F43" s="487"/>
      <c r="G43" s="487"/>
      <c r="H43" s="487"/>
      <c r="I43" s="487"/>
      <c r="J43" s="487"/>
      <c r="K43" s="487"/>
      <c r="L43" s="487"/>
      <c r="M43" s="424"/>
      <c r="N43" s="424"/>
      <c r="O43" s="424"/>
      <c r="P43" s="424"/>
      <c r="Q43" s="424"/>
      <c r="R43" s="424"/>
      <c r="S43" s="424"/>
      <c r="T43" s="424"/>
      <c r="U43" s="424"/>
      <c r="V43" s="424"/>
      <c r="W43" s="425"/>
      <c r="X43" s="15"/>
      <c r="Z43" s="4"/>
      <c r="AA43" s="12"/>
      <c r="AB43" s="12"/>
      <c r="AC43" s="13"/>
      <c r="AD43" s="12"/>
      <c r="AE43" s="12"/>
      <c r="AF43" s="12"/>
      <c r="AG43" s="9"/>
      <c r="AH43" s="9"/>
      <c r="AI43" s="9"/>
      <c r="AJ43" s="11"/>
      <c r="AK43" s="11"/>
      <c r="AL43" s="11"/>
      <c r="AM43" s="11"/>
      <c r="AN43" s="11"/>
      <c r="AO43" s="11"/>
      <c r="AP43" s="11"/>
      <c r="AQ43" s="11"/>
      <c r="AR43" s="11"/>
      <c r="AS43" s="11"/>
      <c r="AT43" s="11"/>
      <c r="AU43" s="11"/>
    </row>
    <row r="44" spans="2:47" ht="15.75" customHeight="1" thickBot="1">
      <c r="B44" s="185"/>
      <c r="C44" s="413" t="s">
        <v>224</v>
      </c>
      <c r="D44" s="411"/>
      <c r="E44" s="411"/>
      <c r="F44" s="411"/>
      <c r="G44" s="411"/>
      <c r="H44" s="304"/>
      <c r="I44" s="305"/>
      <c r="J44" s="305"/>
      <c r="K44" s="305"/>
      <c r="L44" s="306"/>
      <c r="M44" s="195"/>
      <c r="N44" s="195"/>
      <c r="O44" s="195"/>
      <c r="P44" s="195"/>
      <c r="Q44" s="195"/>
      <c r="R44" s="195"/>
      <c r="S44" s="195"/>
      <c r="T44" s="195"/>
      <c r="U44" s="195"/>
      <c r="V44" s="195"/>
      <c r="W44" s="196"/>
      <c r="X44" s="15"/>
      <c r="Z44" s="4"/>
      <c r="AA44" s="12"/>
      <c r="AB44" s="12"/>
      <c r="AC44" s="13"/>
      <c r="AD44" s="12"/>
      <c r="AE44" s="12"/>
      <c r="AF44" s="12"/>
      <c r="AG44" s="9"/>
      <c r="AH44" s="9"/>
      <c r="AI44" s="9"/>
      <c r="AJ44" s="11"/>
      <c r="AK44" s="11"/>
      <c r="AL44" s="11"/>
      <c r="AM44" s="11"/>
      <c r="AN44" s="11"/>
      <c r="AO44" s="11"/>
      <c r="AP44" s="11"/>
      <c r="AQ44" s="11"/>
      <c r="AR44" s="11"/>
      <c r="AS44" s="11"/>
      <c r="AT44" s="11"/>
      <c r="AU44" s="11"/>
    </row>
    <row r="45" spans="2:47" ht="15.75" customHeight="1" thickBot="1">
      <c r="B45" s="185"/>
      <c r="C45" s="413" t="s">
        <v>225</v>
      </c>
      <c r="D45" s="411"/>
      <c r="E45" s="411"/>
      <c r="F45" s="411"/>
      <c r="G45" s="411"/>
      <c r="H45" s="304"/>
      <c r="I45" s="305"/>
      <c r="J45" s="305"/>
      <c r="K45" s="305"/>
      <c r="L45" s="306"/>
      <c r="M45" s="15"/>
      <c r="N45" s="15"/>
      <c r="O45" s="15"/>
      <c r="P45" s="15"/>
      <c r="Q45" s="15"/>
      <c r="R45" s="15"/>
      <c r="S45" s="15"/>
      <c r="T45" s="15"/>
      <c r="U45" s="15"/>
      <c r="V45" s="15"/>
      <c r="W45" s="122"/>
      <c r="X45" s="15"/>
      <c r="Z45" s="4"/>
      <c r="AA45" s="12"/>
      <c r="AB45" s="12"/>
      <c r="AC45" s="13"/>
      <c r="AD45" s="12"/>
      <c r="AE45" s="12"/>
      <c r="AF45" s="12"/>
      <c r="AG45" s="9"/>
      <c r="AH45" s="9"/>
      <c r="AI45" s="9"/>
      <c r="AJ45" s="11"/>
      <c r="AK45" s="11"/>
      <c r="AL45" s="11"/>
      <c r="AM45" s="11"/>
      <c r="AN45" s="11"/>
      <c r="AO45" s="11"/>
      <c r="AP45" s="11"/>
      <c r="AQ45" s="11"/>
      <c r="AR45" s="11"/>
      <c r="AS45" s="11"/>
      <c r="AT45" s="11"/>
      <c r="AU45" s="11"/>
    </row>
    <row r="46" spans="2:47" ht="15.75" customHeight="1" thickBot="1">
      <c r="B46" s="185"/>
      <c r="C46" s="413" t="s">
        <v>226</v>
      </c>
      <c r="D46" s="411"/>
      <c r="E46" s="411"/>
      <c r="F46" s="411"/>
      <c r="G46" s="411"/>
      <c r="H46" s="283">
        <f>H44*H45/100</f>
        <v>0</v>
      </c>
      <c r="I46" s="284"/>
      <c r="J46" s="284"/>
      <c r="K46" s="284"/>
      <c r="L46" s="285"/>
      <c r="M46" s="1" t="s">
        <v>227</v>
      </c>
      <c r="N46" s="15"/>
      <c r="O46" s="15"/>
      <c r="P46" s="15"/>
      <c r="Q46" s="15"/>
      <c r="R46" s="15"/>
      <c r="S46" s="15"/>
      <c r="T46" s="15"/>
      <c r="U46" s="15"/>
      <c r="V46" s="15"/>
      <c r="W46" s="122"/>
      <c r="X46" s="15"/>
      <c r="Z46" s="4"/>
      <c r="AA46" s="12"/>
      <c r="AB46" s="12"/>
      <c r="AC46" s="13"/>
      <c r="AD46" s="12"/>
      <c r="AE46" s="12"/>
      <c r="AF46" s="12"/>
      <c r="AG46" s="9"/>
      <c r="AH46" s="9"/>
      <c r="AI46" s="9"/>
      <c r="AJ46" s="11"/>
      <c r="AK46" s="11"/>
      <c r="AL46" s="11"/>
      <c r="AM46" s="11"/>
      <c r="AN46" s="11"/>
      <c r="AO46" s="11"/>
      <c r="AP46" s="11"/>
      <c r="AQ46" s="11"/>
      <c r="AR46" s="11"/>
      <c r="AS46" s="11"/>
      <c r="AT46" s="11"/>
      <c r="AU46" s="11"/>
    </row>
    <row r="47" spans="2:47" ht="15.75" customHeight="1" thickBot="1">
      <c r="B47" s="185"/>
      <c r="C47" s="413" t="s">
        <v>228</v>
      </c>
      <c r="D47" s="411"/>
      <c r="E47" s="411"/>
      <c r="F47" s="411"/>
      <c r="G47" s="411"/>
      <c r="H47" s="304"/>
      <c r="I47" s="305"/>
      <c r="J47" s="305"/>
      <c r="K47" s="305"/>
      <c r="L47" s="306"/>
      <c r="M47" s="197"/>
      <c r="N47" s="197"/>
      <c r="O47" s="197"/>
      <c r="P47" s="197"/>
      <c r="Q47" s="197"/>
      <c r="R47" s="197"/>
      <c r="S47" s="197"/>
      <c r="T47" s="197"/>
      <c r="U47" s="197"/>
      <c r="V47" s="197"/>
      <c r="W47" s="198"/>
      <c r="X47" s="15"/>
      <c r="Z47" s="4"/>
      <c r="AA47" s="12"/>
      <c r="AB47" s="12"/>
      <c r="AC47" s="13"/>
      <c r="AD47" s="12"/>
      <c r="AE47" s="12"/>
      <c r="AF47" s="12"/>
      <c r="AG47" s="9"/>
      <c r="AH47" s="9"/>
      <c r="AI47" s="9"/>
      <c r="AJ47" s="11"/>
      <c r="AK47" s="11"/>
      <c r="AL47" s="11"/>
      <c r="AM47" s="11"/>
      <c r="AN47" s="11"/>
      <c r="AO47" s="11"/>
      <c r="AP47" s="11"/>
      <c r="AQ47" s="11"/>
      <c r="AR47" s="11"/>
      <c r="AS47" s="11"/>
      <c r="AT47" s="11"/>
      <c r="AU47" s="11"/>
    </row>
    <row r="48" spans="2:47" ht="15.75" customHeight="1">
      <c r="B48" s="185"/>
      <c r="C48" s="413" t="s">
        <v>229</v>
      </c>
      <c r="D48" s="411"/>
      <c r="E48" s="411"/>
      <c r="F48" s="411"/>
      <c r="G48" s="411"/>
      <c r="H48" s="433">
        <f>H44-H47</f>
        <v>0</v>
      </c>
      <c r="I48" s="434"/>
      <c r="J48" s="434"/>
      <c r="K48" s="434"/>
      <c r="L48" s="435"/>
      <c r="M48" s="15" t="s">
        <v>231</v>
      </c>
      <c r="N48" s="15"/>
      <c r="O48" s="15"/>
      <c r="P48" s="15"/>
      <c r="Q48" s="15"/>
      <c r="R48" s="197"/>
      <c r="S48" s="197"/>
      <c r="T48" s="197"/>
      <c r="U48" s="197"/>
      <c r="V48" s="197"/>
      <c r="W48" s="198"/>
      <c r="X48" s="15"/>
      <c r="Z48" s="4"/>
      <c r="AA48" s="12"/>
      <c r="AB48" s="12"/>
      <c r="AC48" s="13"/>
      <c r="AD48" s="12"/>
      <c r="AE48" s="12"/>
      <c r="AF48" s="12"/>
      <c r="AG48" s="9"/>
      <c r="AH48" s="9"/>
      <c r="AI48" s="9"/>
      <c r="AJ48" s="11"/>
      <c r="AK48" s="11"/>
      <c r="AL48" s="11"/>
      <c r="AM48" s="11"/>
      <c r="AN48" s="11"/>
      <c r="AO48" s="11"/>
      <c r="AP48" s="11"/>
      <c r="AQ48" s="11"/>
      <c r="AR48" s="11"/>
      <c r="AS48" s="11"/>
      <c r="AT48" s="11"/>
      <c r="AU48" s="11"/>
    </row>
    <row r="49" spans="2:47" ht="15.75" customHeight="1" thickBot="1">
      <c r="B49" s="185"/>
      <c r="C49" s="413" t="s">
        <v>230</v>
      </c>
      <c r="D49" s="411"/>
      <c r="E49" s="411"/>
      <c r="F49" s="411"/>
      <c r="G49" s="411"/>
      <c r="H49" s="430">
        <f>H45*H48/100/1.2</f>
        <v>0</v>
      </c>
      <c r="I49" s="431"/>
      <c r="J49" s="431"/>
      <c r="K49" s="431"/>
      <c r="L49" s="432"/>
      <c r="M49" s="82" t="s">
        <v>232</v>
      </c>
      <c r="N49" s="197"/>
      <c r="O49" s="197"/>
      <c r="P49" s="197"/>
      <c r="Q49" s="197"/>
      <c r="R49" s="197"/>
      <c r="S49" s="197"/>
      <c r="T49" s="197"/>
      <c r="U49" s="197"/>
      <c r="V49" s="197"/>
      <c r="W49" s="198"/>
      <c r="X49" s="15"/>
      <c r="Z49" s="4"/>
      <c r="AA49" s="12"/>
      <c r="AB49" s="12"/>
      <c r="AC49" s="13"/>
      <c r="AD49" s="12"/>
      <c r="AE49" s="12"/>
      <c r="AF49" s="12"/>
      <c r="AG49" s="9"/>
      <c r="AH49" s="9"/>
      <c r="AI49" s="9"/>
      <c r="AJ49" s="11"/>
      <c r="AK49" s="11"/>
      <c r="AL49" s="11"/>
      <c r="AM49" s="11"/>
      <c r="AN49" s="11"/>
      <c r="AO49" s="11"/>
      <c r="AP49" s="11"/>
      <c r="AQ49" s="11"/>
      <c r="AR49" s="11"/>
      <c r="AS49" s="11"/>
      <c r="AT49" s="11"/>
      <c r="AU49" s="11"/>
    </row>
    <row r="50" spans="2:47" ht="15.75" customHeight="1" thickBot="1">
      <c r="B50" s="181"/>
      <c r="C50" s="438" t="s">
        <v>234</v>
      </c>
      <c r="D50" s="411"/>
      <c r="E50" s="411"/>
      <c r="F50" s="411"/>
      <c r="G50" s="412"/>
      <c r="H50" s="304"/>
      <c r="I50" s="305"/>
      <c r="J50" s="305"/>
      <c r="K50" s="305"/>
      <c r="L50" s="306"/>
      <c r="M50" s="119"/>
      <c r="N50" s="119"/>
      <c r="O50" s="119"/>
      <c r="P50" s="120"/>
      <c r="Q50" s="120"/>
      <c r="R50" s="120"/>
      <c r="S50" s="120"/>
      <c r="T50" s="120"/>
      <c r="U50" s="120"/>
      <c r="V50" s="36"/>
      <c r="W50" s="122"/>
      <c r="X50" s="15"/>
      <c r="Z50" s="4"/>
      <c r="AA50" s="12"/>
      <c r="AB50" s="12"/>
      <c r="AC50" s="13"/>
      <c r="AD50" s="12"/>
      <c r="AE50" s="12"/>
      <c r="AF50" s="12"/>
      <c r="AG50" s="9"/>
      <c r="AH50" s="9"/>
      <c r="AI50" s="9"/>
      <c r="AJ50" s="11"/>
      <c r="AK50" s="11"/>
      <c r="AL50" s="11"/>
      <c r="AM50" s="11"/>
      <c r="AN50" s="11"/>
      <c r="AO50" s="11"/>
      <c r="AP50" s="11"/>
      <c r="AQ50" s="11"/>
      <c r="AR50" s="11"/>
      <c r="AS50" s="11"/>
      <c r="AT50" s="11"/>
      <c r="AU50" s="11"/>
    </row>
    <row r="51" spans="2:47" ht="15.75" customHeight="1" thickBot="1">
      <c r="B51" s="199"/>
      <c r="C51" s="411" t="s">
        <v>233</v>
      </c>
      <c r="D51" s="411"/>
      <c r="E51" s="411"/>
      <c r="F51" s="411"/>
      <c r="G51" s="412"/>
      <c r="H51" s="405"/>
      <c r="I51" s="406"/>
      <c r="J51" s="406"/>
      <c r="K51" s="406"/>
      <c r="L51" s="407"/>
      <c r="M51" s="119"/>
      <c r="N51" s="119"/>
      <c r="O51" s="119"/>
      <c r="P51" s="120"/>
      <c r="Q51" s="120"/>
      <c r="R51" s="120"/>
      <c r="S51" s="120"/>
      <c r="T51" s="120"/>
      <c r="U51" s="120"/>
      <c r="V51" s="36"/>
      <c r="W51" s="122"/>
      <c r="X51" s="15"/>
      <c r="Z51" s="4"/>
      <c r="AA51" s="12"/>
      <c r="AB51" s="12"/>
      <c r="AC51" s="13"/>
      <c r="AD51" s="12"/>
      <c r="AE51" s="12"/>
      <c r="AF51" s="12"/>
      <c r="AG51" s="9"/>
      <c r="AH51" s="9"/>
      <c r="AI51" s="9"/>
      <c r="AJ51" s="11"/>
      <c r="AK51" s="11"/>
      <c r="AL51" s="11"/>
      <c r="AM51" s="11"/>
      <c r="AN51" s="11"/>
      <c r="AO51" s="11"/>
      <c r="AP51" s="11"/>
      <c r="AQ51" s="11"/>
      <c r="AR51" s="11"/>
      <c r="AS51" s="11"/>
      <c r="AT51" s="11"/>
      <c r="AU51" s="11"/>
    </row>
    <row r="52" spans="2:47" ht="15.75" customHeight="1" thickBot="1">
      <c r="B52" s="199"/>
      <c r="C52" s="426" t="s">
        <v>263</v>
      </c>
      <c r="D52" s="426"/>
      <c r="E52" s="426"/>
      <c r="F52" s="426"/>
      <c r="G52" s="427"/>
      <c r="H52" s="402"/>
      <c r="I52" s="403"/>
      <c r="J52" s="403"/>
      <c r="K52" s="403"/>
      <c r="L52" s="404"/>
      <c r="M52" s="119"/>
      <c r="N52" s="119"/>
      <c r="O52" s="119"/>
      <c r="P52" s="120"/>
      <c r="Q52" s="120"/>
      <c r="R52" s="120"/>
      <c r="S52" s="120"/>
      <c r="T52" s="120"/>
      <c r="U52" s="120"/>
      <c r="V52" s="36"/>
      <c r="W52" s="122"/>
      <c r="X52" s="15"/>
      <c r="Z52" s="4"/>
      <c r="AA52" s="12"/>
      <c r="AB52" s="12"/>
      <c r="AC52" s="13"/>
      <c r="AD52" s="12"/>
      <c r="AE52" s="12"/>
      <c r="AF52" s="12"/>
      <c r="AG52" s="9"/>
      <c r="AH52" s="9"/>
      <c r="AI52" s="9"/>
      <c r="AJ52" s="11"/>
      <c r="AK52" s="11"/>
      <c r="AL52" s="11"/>
      <c r="AM52" s="11"/>
      <c r="AN52" s="11"/>
      <c r="AO52" s="11"/>
      <c r="AP52" s="11"/>
      <c r="AQ52" s="11"/>
      <c r="AR52" s="11"/>
      <c r="AS52" s="11"/>
      <c r="AT52" s="11"/>
      <c r="AU52" s="11"/>
    </row>
    <row r="53" spans="2:47" ht="15.75" customHeight="1" thickBot="1">
      <c r="B53" s="421" t="s">
        <v>115</v>
      </c>
      <c r="C53" s="422"/>
      <c r="D53" s="423"/>
      <c r="E53" s="423"/>
      <c r="F53" s="423"/>
      <c r="G53" s="423"/>
      <c r="H53" s="422"/>
      <c r="I53" s="422"/>
      <c r="J53" s="422"/>
      <c r="K53" s="422"/>
      <c r="L53" s="422"/>
      <c r="M53" s="424"/>
      <c r="N53" s="424"/>
      <c r="O53" s="424"/>
      <c r="P53" s="424"/>
      <c r="Q53" s="424"/>
      <c r="R53" s="424"/>
      <c r="S53" s="424"/>
      <c r="T53" s="424"/>
      <c r="U53" s="424"/>
      <c r="V53" s="424"/>
      <c r="W53" s="425"/>
      <c r="X53" s="15"/>
      <c r="Z53" s="4"/>
      <c r="AA53" s="12"/>
      <c r="AB53" s="12"/>
      <c r="AC53" s="13"/>
      <c r="AD53" s="12"/>
      <c r="AE53" s="12"/>
      <c r="AF53" s="12"/>
      <c r="AG53" s="9"/>
      <c r="AH53" s="9"/>
      <c r="AI53" s="9"/>
      <c r="AJ53" s="11"/>
      <c r="AK53" s="11"/>
      <c r="AL53" s="11"/>
      <c r="AM53" s="11"/>
      <c r="AN53" s="11"/>
      <c r="AO53" s="11"/>
      <c r="AP53" s="11"/>
      <c r="AQ53" s="11"/>
      <c r="AR53" s="11"/>
      <c r="AS53" s="11"/>
      <c r="AT53" s="11"/>
      <c r="AU53" s="11"/>
    </row>
    <row r="54" spans="2:47" ht="30.6" customHeight="1" thickBot="1">
      <c r="B54" s="181"/>
      <c r="C54" s="509" t="s">
        <v>254</v>
      </c>
      <c r="D54" s="510"/>
      <c r="E54" s="510"/>
      <c r="F54" s="510"/>
      <c r="G54" s="511"/>
      <c r="H54" s="294"/>
      <c r="I54" s="295"/>
      <c r="J54" s="295"/>
      <c r="K54" s="295"/>
      <c r="L54" s="296"/>
      <c r="M54" s="119"/>
      <c r="N54" s="119"/>
      <c r="O54" s="119"/>
      <c r="P54" s="120"/>
      <c r="Q54" s="120"/>
      <c r="R54" s="120"/>
      <c r="S54" s="120"/>
      <c r="T54" s="120"/>
      <c r="U54" s="120"/>
      <c r="V54" s="36"/>
      <c r="W54" s="122"/>
      <c r="X54" s="15"/>
      <c r="Z54" s="4"/>
      <c r="AA54" s="12"/>
      <c r="AB54" s="12"/>
      <c r="AC54" s="13"/>
      <c r="AD54" s="12"/>
      <c r="AE54" s="12"/>
      <c r="AF54" s="12"/>
      <c r="AG54" s="9"/>
      <c r="AH54" s="9"/>
      <c r="AI54" s="9"/>
      <c r="AJ54" s="11"/>
      <c r="AK54" s="11"/>
      <c r="AL54" s="11"/>
      <c r="AM54" s="11"/>
      <c r="AN54" s="11"/>
      <c r="AO54" s="11"/>
      <c r="AP54" s="11"/>
      <c r="AQ54" s="11"/>
      <c r="AR54" s="11"/>
      <c r="AS54" s="11"/>
      <c r="AT54" s="11"/>
      <c r="AU54" s="11"/>
    </row>
    <row r="55" spans="2:47" ht="13.95" customHeight="1" thickBot="1">
      <c r="B55" s="181"/>
      <c r="C55" s="419" t="s">
        <v>235</v>
      </c>
      <c r="D55" s="420"/>
      <c r="E55" s="420"/>
      <c r="F55" s="420"/>
      <c r="G55" s="420"/>
      <c r="H55" s="384">
        <f>H54/1.2</f>
        <v>0</v>
      </c>
      <c r="I55" s="385"/>
      <c r="J55" s="385"/>
      <c r="K55" s="385"/>
      <c r="L55" s="386"/>
      <c r="M55" s="82" t="s">
        <v>237</v>
      </c>
      <c r="N55" s="119"/>
      <c r="O55" s="119"/>
      <c r="P55" s="120"/>
      <c r="Q55" s="120"/>
      <c r="R55" s="120"/>
      <c r="S55" s="120"/>
      <c r="T55" s="120"/>
      <c r="U55" s="120"/>
      <c r="V55" s="36"/>
      <c r="W55" s="122"/>
      <c r="X55" s="15"/>
      <c r="Z55" s="4"/>
      <c r="AA55" s="12"/>
      <c r="AB55" s="12"/>
      <c r="AC55" s="13"/>
      <c r="AD55" s="12"/>
      <c r="AE55" s="12"/>
      <c r="AF55" s="12"/>
      <c r="AG55" s="9"/>
      <c r="AH55" s="9"/>
      <c r="AI55" s="9"/>
      <c r="AJ55" s="11"/>
      <c r="AK55" s="11"/>
      <c r="AL55" s="11"/>
      <c r="AM55" s="11"/>
      <c r="AN55" s="11"/>
      <c r="AO55" s="11"/>
      <c r="AP55" s="11"/>
      <c r="AQ55" s="11"/>
      <c r="AR55" s="11"/>
      <c r="AS55" s="11"/>
      <c r="AT55" s="11"/>
      <c r="AU55" s="11"/>
    </row>
    <row r="56" spans="2:47" ht="15.75" customHeight="1" thickBot="1">
      <c r="B56" s="181"/>
      <c r="C56" s="438" t="s">
        <v>238</v>
      </c>
      <c r="D56" s="411"/>
      <c r="E56" s="411"/>
      <c r="F56" s="411"/>
      <c r="G56" s="412"/>
      <c r="H56" s="304"/>
      <c r="I56" s="305"/>
      <c r="J56" s="305"/>
      <c r="K56" s="305"/>
      <c r="L56" s="306"/>
      <c r="M56" s="119"/>
      <c r="N56" s="119"/>
      <c r="O56" s="119"/>
      <c r="P56" s="120"/>
      <c r="Q56" s="120"/>
      <c r="R56" s="120"/>
      <c r="S56" s="120"/>
      <c r="T56" s="120"/>
      <c r="U56" s="120"/>
      <c r="V56" s="36"/>
      <c r="W56" s="122"/>
      <c r="X56" s="15"/>
      <c r="Z56" s="4"/>
      <c r="AA56" s="12"/>
      <c r="AB56" s="12"/>
      <c r="AC56" s="13"/>
      <c r="AD56" s="12"/>
      <c r="AE56" s="12"/>
      <c r="AF56" s="12"/>
      <c r="AG56" s="9"/>
      <c r="AH56" s="9"/>
      <c r="AI56" s="9"/>
      <c r="AJ56" s="11"/>
      <c r="AK56" s="11"/>
      <c r="AL56" s="11"/>
      <c r="AM56" s="11"/>
      <c r="AN56" s="11"/>
      <c r="AO56" s="11"/>
      <c r="AP56" s="11"/>
      <c r="AQ56" s="11"/>
      <c r="AR56" s="11"/>
      <c r="AS56" s="11"/>
      <c r="AT56" s="11"/>
      <c r="AU56" s="11"/>
    </row>
    <row r="57" spans="2:47" ht="15.75" customHeight="1" thickBot="1">
      <c r="B57" s="199"/>
      <c r="C57" s="411" t="s">
        <v>239</v>
      </c>
      <c r="D57" s="411"/>
      <c r="E57" s="411"/>
      <c r="F57" s="411"/>
      <c r="G57" s="412"/>
      <c r="H57" s="405"/>
      <c r="I57" s="406"/>
      <c r="J57" s="406"/>
      <c r="K57" s="406"/>
      <c r="L57" s="407"/>
      <c r="M57" s="119"/>
      <c r="N57" s="119"/>
      <c r="O57" s="119"/>
      <c r="P57" s="120"/>
      <c r="Q57" s="120"/>
      <c r="R57" s="120"/>
      <c r="S57" s="120"/>
      <c r="T57" s="120"/>
      <c r="U57" s="120"/>
      <c r="V57" s="36"/>
      <c r="W57" s="122"/>
      <c r="X57" s="15"/>
      <c r="Z57" s="4"/>
      <c r="AA57" s="12"/>
      <c r="AB57" s="12"/>
      <c r="AC57" s="13"/>
      <c r="AD57" s="12"/>
      <c r="AE57" s="12"/>
      <c r="AF57" s="12"/>
      <c r="AG57" s="9"/>
      <c r="AH57" s="9"/>
      <c r="AI57" s="9"/>
      <c r="AJ57" s="11"/>
      <c r="AK57" s="11"/>
      <c r="AL57" s="11"/>
      <c r="AM57" s="11"/>
      <c r="AN57" s="11"/>
      <c r="AO57" s="11"/>
      <c r="AP57" s="11"/>
      <c r="AQ57" s="11"/>
      <c r="AR57" s="11"/>
      <c r="AS57" s="11"/>
      <c r="AT57" s="11"/>
      <c r="AU57" s="11"/>
    </row>
    <row r="58" spans="2:47" ht="15.75" customHeight="1" thickBot="1">
      <c r="B58" s="199"/>
      <c r="C58" s="373" t="s">
        <v>262</v>
      </c>
      <c r="D58" s="373"/>
      <c r="E58" s="373"/>
      <c r="F58" s="373"/>
      <c r="G58" s="429"/>
      <c r="H58" s="402"/>
      <c r="I58" s="403"/>
      <c r="J58" s="403"/>
      <c r="K58" s="403"/>
      <c r="L58" s="404"/>
      <c r="M58" s="119"/>
      <c r="N58" s="119"/>
      <c r="O58" s="119"/>
      <c r="P58" s="120"/>
      <c r="Q58" s="120"/>
      <c r="R58" s="120"/>
      <c r="S58" s="120"/>
      <c r="T58" s="120"/>
      <c r="U58" s="120"/>
      <c r="V58" s="36"/>
      <c r="W58" s="122"/>
      <c r="X58" s="15"/>
      <c r="Z58" s="4"/>
      <c r="AA58" s="12"/>
      <c r="AB58" s="12"/>
      <c r="AC58" s="13"/>
      <c r="AD58" s="12"/>
      <c r="AE58" s="12"/>
      <c r="AF58" s="12"/>
      <c r="AG58" s="9"/>
      <c r="AH58" s="9"/>
      <c r="AI58" s="9"/>
      <c r="AJ58" s="11"/>
      <c r="AK58" s="11"/>
      <c r="AL58" s="11"/>
      <c r="AM58" s="11"/>
      <c r="AN58" s="11"/>
      <c r="AO58" s="11"/>
      <c r="AP58" s="11"/>
      <c r="AQ58" s="11"/>
      <c r="AR58" s="11"/>
      <c r="AS58" s="11"/>
      <c r="AT58" s="11"/>
      <c r="AU58" s="11"/>
    </row>
    <row r="59" spans="2:47" ht="15.75" customHeight="1">
      <c r="B59" s="200" t="s">
        <v>236</v>
      </c>
      <c r="C59" s="201"/>
      <c r="D59" s="201"/>
      <c r="E59" s="201"/>
      <c r="F59" s="201"/>
      <c r="G59" s="201"/>
      <c r="H59" s="288">
        <f>H31+H42+H50+H56</f>
        <v>0</v>
      </c>
      <c r="I59" s="289"/>
      <c r="J59" s="289"/>
      <c r="K59" s="289"/>
      <c r="L59" s="290"/>
      <c r="M59" s="3" t="s">
        <v>257</v>
      </c>
      <c r="N59" s="3"/>
      <c r="O59" s="3"/>
      <c r="P59" s="3"/>
      <c r="Q59" s="3"/>
      <c r="R59" s="3"/>
      <c r="S59" s="3"/>
      <c r="T59" s="3"/>
      <c r="U59" s="3"/>
      <c r="V59" s="3"/>
      <c r="W59" s="35"/>
      <c r="X59" s="15"/>
      <c r="Z59" s="4"/>
      <c r="AA59" s="12"/>
      <c r="AB59" s="12"/>
      <c r="AC59" s="13"/>
      <c r="AD59" s="12"/>
      <c r="AE59" s="12"/>
      <c r="AF59" s="12"/>
      <c r="AG59" s="9"/>
      <c r="AH59" s="9"/>
      <c r="AI59" s="9"/>
      <c r="AJ59" s="11"/>
      <c r="AK59" s="11"/>
      <c r="AL59" s="11"/>
      <c r="AM59" s="11"/>
      <c r="AN59" s="11"/>
      <c r="AO59" s="11"/>
      <c r="AP59" s="11"/>
      <c r="AQ59" s="11"/>
      <c r="AR59" s="11"/>
      <c r="AS59" s="11"/>
      <c r="AT59" s="11"/>
      <c r="AU59" s="11"/>
    </row>
    <row r="60" spans="2:47" ht="15.75" customHeight="1">
      <c r="B60" s="200" t="s">
        <v>223</v>
      </c>
      <c r="C60" s="201"/>
      <c r="D60" s="201"/>
      <c r="E60" s="201"/>
      <c r="F60" s="201"/>
      <c r="G60" s="201"/>
      <c r="H60" s="399">
        <f>H15</f>
        <v>0</v>
      </c>
      <c r="I60" s="400"/>
      <c r="J60" s="400"/>
      <c r="K60" s="400"/>
      <c r="L60" s="401"/>
      <c r="M60" s="19" t="s">
        <v>203</v>
      </c>
      <c r="N60" s="202"/>
      <c r="O60" s="202"/>
      <c r="P60" s="202"/>
      <c r="Q60" s="202"/>
      <c r="R60" s="202"/>
      <c r="S60" s="202"/>
      <c r="T60" s="202"/>
      <c r="U60" s="202"/>
      <c r="V60" s="202"/>
      <c r="W60" s="203"/>
      <c r="X60" s="15"/>
      <c r="Z60" s="4"/>
      <c r="AA60" s="12"/>
      <c r="AB60" s="12"/>
      <c r="AC60" s="13"/>
      <c r="AD60" s="12"/>
      <c r="AE60" s="12"/>
      <c r="AF60" s="12"/>
      <c r="AG60" s="9"/>
      <c r="AH60" s="9"/>
      <c r="AI60" s="9"/>
      <c r="AJ60" s="11"/>
      <c r="AK60" s="11"/>
      <c r="AL60" s="11"/>
      <c r="AM60" s="11"/>
      <c r="AN60" s="11"/>
      <c r="AO60" s="11"/>
      <c r="AP60" s="11"/>
      <c r="AQ60" s="11"/>
      <c r="AR60" s="11"/>
      <c r="AS60" s="11"/>
      <c r="AT60" s="11"/>
      <c r="AU60" s="11"/>
    </row>
    <row r="61" spans="2:47" ht="10.8" customHeight="1">
      <c r="B61" s="202"/>
      <c r="C61" s="202"/>
      <c r="D61" s="202"/>
      <c r="E61" s="202"/>
      <c r="F61" s="202"/>
      <c r="G61" s="202"/>
      <c r="H61" s="204"/>
      <c r="I61" s="204"/>
      <c r="J61" s="204"/>
      <c r="K61" s="202"/>
      <c r="L61" s="202"/>
      <c r="M61" s="202"/>
      <c r="N61" s="202"/>
      <c r="O61" s="202"/>
      <c r="P61" s="202"/>
      <c r="Q61" s="202"/>
      <c r="R61" s="202"/>
      <c r="S61" s="202"/>
      <c r="T61" s="202"/>
      <c r="U61" s="202"/>
      <c r="V61" s="202"/>
      <c r="W61" s="202"/>
      <c r="X61" s="15"/>
      <c r="Z61" s="4"/>
      <c r="AA61" s="12"/>
      <c r="AB61" s="12"/>
      <c r="AC61" s="13"/>
      <c r="AD61" s="12"/>
      <c r="AE61" s="12"/>
      <c r="AF61" s="12"/>
      <c r="AG61" s="9"/>
      <c r="AH61" s="9"/>
      <c r="AI61" s="9"/>
      <c r="AJ61" s="11"/>
      <c r="AK61" s="11"/>
      <c r="AL61" s="11"/>
      <c r="AM61" s="11"/>
      <c r="AN61" s="11"/>
      <c r="AO61" s="11"/>
      <c r="AP61" s="11"/>
      <c r="AQ61" s="11"/>
      <c r="AR61" s="11"/>
      <c r="AS61" s="11"/>
      <c r="AT61" s="11"/>
      <c r="AU61" s="11"/>
    </row>
    <row r="62" spans="2:47">
      <c r="B62" s="205" t="s">
        <v>113</v>
      </c>
      <c r="C62" s="206"/>
      <c r="D62" s="206"/>
      <c r="E62" s="206"/>
      <c r="F62" s="177"/>
      <c r="G62" s="177"/>
      <c r="H62" s="39"/>
      <c r="I62" s="39"/>
      <c r="J62" s="39"/>
      <c r="K62" s="141"/>
      <c r="L62" s="141"/>
      <c r="M62" s="141"/>
      <c r="N62" s="141"/>
      <c r="O62" s="141"/>
      <c r="P62" s="141"/>
      <c r="Q62" s="141"/>
      <c r="R62" s="141"/>
      <c r="S62" s="141"/>
      <c r="T62" s="141"/>
      <c r="U62" s="141"/>
      <c r="V62" s="141"/>
      <c r="W62" s="207"/>
    </row>
    <row r="63" spans="2:47" ht="60.6" customHeight="1">
      <c r="B63" s="270"/>
      <c r="C63" s="271"/>
      <c r="D63" s="271"/>
      <c r="E63" s="271"/>
      <c r="F63" s="271"/>
      <c r="G63" s="271"/>
      <c r="H63" s="271"/>
      <c r="I63" s="271"/>
      <c r="J63" s="271"/>
      <c r="K63" s="271"/>
      <c r="L63" s="271"/>
      <c r="M63" s="271"/>
      <c r="N63" s="271"/>
      <c r="O63" s="271"/>
      <c r="P63" s="271"/>
      <c r="Q63" s="271"/>
      <c r="R63" s="271"/>
      <c r="S63" s="271"/>
      <c r="T63" s="271"/>
      <c r="U63" s="271"/>
      <c r="V63" s="271"/>
      <c r="W63" s="272"/>
      <c r="AA63" s="1" t="s">
        <v>22</v>
      </c>
    </row>
    <row r="64" spans="2:47">
      <c r="B64" s="1"/>
      <c r="C64" s="1"/>
      <c r="D64" s="1"/>
      <c r="E64" s="1"/>
      <c r="F64" s="1"/>
      <c r="G64" s="1"/>
      <c r="H64" s="40"/>
      <c r="I64" s="40"/>
      <c r="J64" s="40"/>
      <c r="K64" s="1"/>
      <c r="L64" s="1"/>
      <c r="M64" s="1"/>
      <c r="N64" s="1"/>
      <c r="O64" s="1"/>
      <c r="P64" s="1"/>
      <c r="Q64" s="1"/>
      <c r="R64" s="1"/>
      <c r="S64" s="1"/>
      <c r="T64" s="1"/>
      <c r="U64" s="1"/>
      <c r="V64" s="1"/>
      <c r="W64" s="1"/>
    </row>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sheetData>
  <sheetProtection algorithmName="SHA-512" hashValue="94qkt5pU0Igx94zh0Y+Dpr840H8kGa+iRf9S0/qrJd20qFHotuMlK6AbeU/lCvTQ25WLomi5vwM3o0Xb4cgUbw==" saltValue="ueDpw3HAsQt+solT50hyMg==" spinCount="100000" sheet="1" formatRows="0"/>
  <dataConsolidate/>
  <mergeCells count="194">
    <mergeCell ref="C31:G31"/>
    <mergeCell ref="D29:G29"/>
    <mergeCell ref="D28:G28"/>
    <mergeCell ref="D27:G27"/>
    <mergeCell ref="K40:L40"/>
    <mergeCell ref="M38:N38"/>
    <mergeCell ref="M37:N37"/>
    <mergeCell ref="M36:N36"/>
    <mergeCell ref="M34:N35"/>
    <mergeCell ref="K30:M30"/>
    <mergeCell ref="D30:G30"/>
    <mergeCell ref="H27:J27"/>
    <mergeCell ref="H29:J29"/>
    <mergeCell ref="N29:P29"/>
    <mergeCell ref="H31:J31"/>
    <mergeCell ref="H33:L33"/>
    <mergeCell ref="K36:L36"/>
    <mergeCell ref="K37:L37"/>
    <mergeCell ref="K38:L38"/>
    <mergeCell ref="K34:L35"/>
    <mergeCell ref="H34:J35"/>
    <mergeCell ref="K39:L39"/>
    <mergeCell ref="C25:G26"/>
    <mergeCell ref="H25:J26"/>
    <mergeCell ref="N25:P25"/>
    <mergeCell ref="N26:P26"/>
    <mergeCell ref="N27:P27"/>
    <mergeCell ref="K27:M27"/>
    <mergeCell ref="BB27:BE27"/>
    <mergeCell ref="AX27:BA27"/>
    <mergeCell ref="Q28:U28"/>
    <mergeCell ref="H28:J28"/>
    <mergeCell ref="K28:M28"/>
    <mergeCell ref="BB19:BE19"/>
    <mergeCell ref="BB20:BE20"/>
    <mergeCell ref="BB21:BE21"/>
    <mergeCell ref="BB22:BE22"/>
    <mergeCell ref="BB24:BE24"/>
    <mergeCell ref="BB23:BE23"/>
    <mergeCell ref="AX19:BA19"/>
    <mergeCell ref="AX20:BA20"/>
    <mergeCell ref="AX21:BA21"/>
    <mergeCell ref="AX22:BA22"/>
    <mergeCell ref="AX23:BA23"/>
    <mergeCell ref="AX24:BA24"/>
    <mergeCell ref="B63:W63"/>
    <mergeCell ref="H13:J13"/>
    <mergeCell ref="H19:J19"/>
    <mergeCell ref="H20:J20"/>
    <mergeCell ref="H21:J21"/>
    <mergeCell ref="H42:J42"/>
    <mergeCell ref="H38:J38"/>
    <mergeCell ref="B43:W43"/>
    <mergeCell ref="B32:W32"/>
    <mergeCell ref="D39:G39"/>
    <mergeCell ref="D36:G36"/>
    <mergeCell ref="H37:J37"/>
    <mergeCell ref="H30:J30"/>
    <mergeCell ref="H40:J40"/>
    <mergeCell ref="Q30:U30"/>
    <mergeCell ref="C33:G34"/>
    <mergeCell ref="K25:M25"/>
    <mergeCell ref="K26:M26"/>
    <mergeCell ref="N28:P28"/>
    <mergeCell ref="N30:P30"/>
    <mergeCell ref="C50:G50"/>
    <mergeCell ref="C56:G56"/>
    <mergeCell ref="C54:G54"/>
    <mergeCell ref="K29:M29"/>
    <mergeCell ref="B2:W2"/>
    <mergeCell ref="H4:J4"/>
    <mergeCell ref="H5:J5"/>
    <mergeCell ref="H6:J6"/>
    <mergeCell ref="H7:J7"/>
    <mergeCell ref="B3:W3"/>
    <mergeCell ref="H8:J8"/>
    <mergeCell ref="C5:G5"/>
    <mergeCell ref="C4:G4"/>
    <mergeCell ref="C6:G6"/>
    <mergeCell ref="C7:G7"/>
    <mergeCell ref="C8:G8"/>
    <mergeCell ref="K6:Q6"/>
    <mergeCell ref="D21:G21"/>
    <mergeCell ref="C14:G14"/>
    <mergeCell ref="D22:G22"/>
    <mergeCell ref="D23:G23"/>
    <mergeCell ref="D24:G24"/>
    <mergeCell ref="H14:J14"/>
    <mergeCell ref="B16:W16"/>
    <mergeCell ref="D20:G20"/>
    <mergeCell ref="D19:G19"/>
    <mergeCell ref="Q17:U18"/>
    <mergeCell ref="Q19:U19"/>
    <mergeCell ref="Q20:U20"/>
    <mergeCell ref="Q21:U21"/>
    <mergeCell ref="K20:M20"/>
    <mergeCell ref="K21:M21"/>
    <mergeCell ref="V17:V18"/>
    <mergeCell ref="H22:J22"/>
    <mergeCell ref="H23:J23"/>
    <mergeCell ref="H24:J24"/>
    <mergeCell ref="K22:M22"/>
    <mergeCell ref="K23:M23"/>
    <mergeCell ref="K24:M24"/>
    <mergeCell ref="N22:P22"/>
    <mergeCell ref="N23:P23"/>
    <mergeCell ref="C10:G10"/>
    <mergeCell ref="C9:G9"/>
    <mergeCell ref="H17:J17"/>
    <mergeCell ref="K19:M19"/>
    <mergeCell ref="K17:M17"/>
    <mergeCell ref="N17:P17"/>
    <mergeCell ref="H18:J18"/>
    <mergeCell ref="C13:G13"/>
    <mergeCell ref="C12:G12"/>
    <mergeCell ref="C11:G11"/>
    <mergeCell ref="H9:J9"/>
    <mergeCell ref="H10:J10"/>
    <mergeCell ref="H11:J11"/>
    <mergeCell ref="H12:J12"/>
    <mergeCell ref="C15:G15"/>
    <mergeCell ref="H15:J15"/>
    <mergeCell ref="C17:G18"/>
    <mergeCell ref="K18:M18"/>
    <mergeCell ref="N24:P24"/>
    <mergeCell ref="N19:P19"/>
    <mergeCell ref="N20:P20"/>
    <mergeCell ref="N18:P18"/>
    <mergeCell ref="N21:P21"/>
    <mergeCell ref="O34:R34"/>
    <mergeCell ref="Q35:R35"/>
    <mergeCell ref="M33:R33"/>
    <mergeCell ref="S34:W35"/>
    <mergeCell ref="K31:W31"/>
    <mergeCell ref="O35:P35"/>
    <mergeCell ref="Q29:U29"/>
    <mergeCell ref="Q22:U22"/>
    <mergeCell ref="Q23:U23"/>
    <mergeCell ref="Q24:U24"/>
    <mergeCell ref="Q27:U27"/>
    <mergeCell ref="Q25:U26"/>
    <mergeCell ref="Q36:R36"/>
    <mergeCell ref="Q37:R37"/>
    <mergeCell ref="Q38:R38"/>
    <mergeCell ref="O38:P38"/>
    <mergeCell ref="O37:P37"/>
    <mergeCell ref="O36:P36"/>
    <mergeCell ref="H36:J36"/>
    <mergeCell ref="C58:G58"/>
    <mergeCell ref="H52:L52"/>
    <mergeCell ref="H51:L51"/>
    <mergeCell ref="H50:L50"/>
    <mergeCell ref="H49:L49"/>
    <mergeCell ref="H48:L48"/>
    <mergeCell ref="O40:P40"/>
    <mergeCell ref="O39:P39"/>
    <mergeCell ref="K41:L41"/>
    <mergeCell ref="D41:G41"/>
    <mergeCell ref="D40:G40"/>
    <mergeCell ref="C46:G46"/>
    <mergeCell ref="C44:G44"/>
    <mergeCell ref="H41:J41"/>
    <mergeCell ref="D37:G37"/>
    <mergeCell ref="D38:G38"/>
    <mergeCell ref="H39:J39"/>
    <mergeCell ref="Q39:R39"/>
    <mergeCell ref="Q40:R40"/>
    <mergeCell ref="M41:N41"/>
    <mergeCell ref="M40:N40"/>
    <mergeCell ref="M39:N39"/>
    <mergeCell ref="Q41:R41"/>
    <mergeCell ref="C42:G42"/>
    <mergeCell ref="O41:P41"/>
    <mergeCell ref="C55:G55"/>
    <mergeCell ref="C48:G48"/>
    <mergeCell ref="C49:G49"/>
    <mergeCell ref="B53:W53"/>
    <mergeCell ref="C52:G52"/>
    <mergeCell ref="H47:L47"/>
    <mergeCell ref="H46:L46"/>
    <mergeCell ref="H45:L45"/>
    <mergeCell ref="H44:L44"/>
    <mergeCell ref="H60:L60"/>
    <mergeCell ref="H59:L59"/>
    <mergeCell ref="H58:L58"/>
    <mergeCell ref="H57:L57"/>
    <mergeCell ref="H56:L56"/>
    <mergeCell ref="H55:L55"/>
    <mergeCell ref="H54:L54"/>
    <mergeCell ref="K42:W42"/>
    <mergeCell ref="C51:G51"/>
    <mergeCell ref="C57:G57"/>
    <mergeCell ref="C47:G47"/>
    <mergeCell ref="C45:G45"/>
  </mergeCells>
  <phoneticPr fontId="2"/>
  <conditionalFormatting sqref="H44:H52">
    <cfRule type="expression" dxfId="13" priority="1">
      <formula>#REF!&lt;&gt;#REF!</formula>
    </cfRule>
  </conditionalFormatting>
  <conditionalFormatting sqref="H36:K42 H54:H61">
    <cfRule type="expression" dxfId="12" priority="7">
      <formula>#REF!&lt;&gt;#REF!</formula>
    </cfRule>
  </conditionalFormatting>
  <conditionalFormatting sqref="H19:Q24">
    <cfRule type="expression" dxfId="11" priority="63">
      <formula>#REF!&lt;&gt;#REF!</formula>
    </cfRule>
  </conditionalFormatting>
  <conditionalFormatting sqref="H27:Q30 H31 K31">
    <cfRule type="expression" dxfId="10" priority="38">
      <formula>#REF!&lt;&gt;#REF!</formula>
    </cfRule>
  </conditionalFormatting>
  <conditionalFormatting sqref="P4:U5 H4:J9 R6:U6 H10:H14 T33:U33 S38:U41 P50:U52 P54:U58">
    <cfRule type="expression" dxfId="9" priority="124">
      <formula>#REF!&lt;&gt;#REF!</formula>
    </cfRule>
  </conditionalFormatting>
  <conditionalFormatting sqref="P7:U15 H15:J15">
    <cfRule type="expression" dxfId="8" priority="9">
      <formula>#REF!&lt;&gt;#REF!</formula>
    </cfRule>
  </conditionalFormatting>
  <conditionalFormatting sqref="V19:V24">
    <cfRule type="expression" dxfId="7" priority="17">
      <formula>#REF!&lt;&gt;#REF!</formula>
    </cfRule>
  </conditionalFormatting>
  <dataValidations count="5">
    <dataValidation type="list" allowBlank="1" showInputMessage="1" showErrorMessage="1" sqref="Q27:U27 Q19:U24" xr:uid="{00000000-0002-0000-0300-000000000000}">
      <formula1>"　,自家消費(一部売却含む),全量売却"</formula1>
    </dataValidation>
    <dataValidation type="list" allowBlank="1" showInputMessage="1" showErrorMessage="1" sqref="H14:J14" xr:uid="{00000000-0002-0000-0300-000001000000}">
      <formula1>"　,評価基準,誘導水準"</formula1>
    </dataValidation>
    <dataValidation type="list" allowBlank="1" showInputMessage="1" showErrorMessage="1" sqref="V19:V24" xr:uid="{00000000-0002-0000-0300-000002000000}">
      <formula1>"　,実施する,実施しない"</formula1>
    </dataValidation>
    <dataValidation type="list" allowBlank="1" showInputMessage="1" showErrorMessage="1" sqref="H52:L52 H58:L58" xr:uid="{A6F7A8B3-ED57-46D2-AC31-BD072A31C86F}">
      <formula1>"　,継続して調達する"</formula1>
    </dataValidation>
    <dataValidation type="list" allowBlank="1" showInputMessage="1" showErrorMessage="1" sqref="H51:L51 H57:L57" xr:uid="{92F1E263-D8F9-4CE3-9283-A913279D26B6}">
      <formula1>"　,満たす,満たさない"</formula1>
    </dataValidation>
  </dataValidations>
  <printOptions horizontalCentered="1"/>
  <pageMargins left="0.31496062992125984" right="0.31496062992125984" top="0.78740157480314965" bottom="0.59055118110236227" header="0.31496062992125984" footer="0.19685039370078741"/>
  <pageSetup paperSize="9" scale="72" orientation="portrait" r:id="rId1"/>
  <headerFooter>
    <oddFooter>&amp;L都市開発諸制度チェックシート2025年度版</oddFooter>
  </headerFooter>
  <colBreaks count="1" manualBreakCount="1">
    <brk id="24" max="1048575" man="1"/>
  </colBreaks>
  <ignoredErrors>
    <ignoredError sqref="H6:H8 H10:H12 H13 H5 H55 O23:P23 O22:P22 O21:P21 O20:P20 O24:P24 N23 N24 N20 N21 N22 H46:L46 H48:L4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W43"/>
  <sheetViews>
    <sheetView showGridLines="0" view="pageBreakPreview" zoomScaleNormal="100" zoomScaleSheetLayoutView="100" workbookViewId="0">
      <selection activeCell="BR44" sqref="BR44"/>
    </sheetView>
  </sheetViews>
  <sheetFormatPr defaultColWidth="8.59765625" defaultRowHeight="15"/>
  <cols>
    <col min="1" max="1" width="2" style="15" customWidth="1"/>
    <col min="2" max="2" width="6" style="15" customWidth="1"/>
    <col min="3" max="3" width="12" style="102" customWidth="1"/>
    <col min="4" max="5" width="11.09765625" style="102" customWidth="1"/>
    <col min="6" max="21" width="3.19921875" style="102" customWidth="1"/>
    <col min="22" max="22" width="0.59765625" style="15" customWidth="1"/>
    <col min="23" max="23" width="1.09765625" style="15" customWidth="1"/>
    <col min="24" max="24" width="3.69921875" style="15" hidden="1" customWidth="1"/>
    <col min="25" max="25" width="8.59765625" style="15" hidden="1" customWidth="1"/>
    <col min="26" max="46" width="3.59765625" style="15" hidden="1" customWidth="1"/>
    <col min="47" max="47" width="8.59765625" style="15" hidden="1" customWidth="1"/>
    <col min="48" max="69" width="3.59765625" style="15" customWidth="1"/>
    <col min="70" max="16384" width="8.59765625" style="15"/>
  </cols>
  <sheetData>
    <row r="1" spans="1:49" ht="26.4" customHeight="1">
      <c r="A1" s="107"/>
      <c r="B1" s="107" t="s">
        <v>198</v>
      </c>
      <c r="C1" s="3"/>
      <c r="D1" s="3"/>
      <c r="E1" s="3"/>
      <c r="F1" s="3"/>
      <c r="G1" s="3"/>
      <c r="H1" s="3"/>
      <c r="I1" s="3"/>
      <c r="J1" s="3"/>
      <c r="K1" s="3"/>
      <c r="L1" s="3"/>
      <c r="M1" s="28"/>
      <c r="N1" s="3"/>
      <c r="O1" s="15"/>
      <c r="P1" s="15"/>
      <c r="Q1" s="15"/>
      <c r="R1" s="15"/>
      <c r="S1" s="15"/>
      <c r="T1" s="15"/>
      <c r="U1" s="15"/>
      <c r="AU1" s="15">
        <v>1</v>
      </c>
    </row>
    <row r="2" spans="1:49" ht="15.75" customHeight="1" thickBot="1">
      <c r="B2" s="139" t="s">
        <v>87</v>
      </c>
      <c r="C2" s="109"/>
      <c r="D2" s="109"/>
      <c r="E2" s="109"/>
      <c r="F2" s="109"/>
      <c r="G2" s="109"/>
      <c r="H2" s="109"/>
      <c r="I2" s="109"/>
      <c r="J2" s="109"/>
      <c r="K2" s="109"/>
      <c r="L2" s="109"/>
      <c r="M2" s="109"/>
      <c r="N2" s="109"/>
      <c r="O2" s="109"/>
      <c r="P2" s="109"/>
      <c r="Q2" s="109"/>
      <c r="R2" s="109"/>
      <c r="S2" s="109"/>
      <c r="T2" s="208"/>
      <c r="U2" s="32"/>
      <c r="AU2" s="15">
        <v>1</v>
      </c>
    </row>
    <row r="3" spans="1:49" ht="15.75" customHeight="1" thickBot="1">
      <c r="B3" s="537" t="s">
        <v>134</v>
      </c>
      <c r="C3" s="537"/>
      <c r="D3" s="313"/>
      <c r="E3" s="542"/>
      <c r="F3" s="543"/>
      <c r="G3" s="543"/>
      <c r="H3" s="543"/>
      <c r="I3" s="543"/>
      <c r="J3" s="543"/>
      <c r="K3" s="543"/>
      <c r="L3" s="543"/>
      <c r="M3" s="543"/>
      <c r="N3" s="543"/>
      <c r="O3" s="543"/>
      <c r="P3" s="543"/>
      <c r="Q3" s="543"/>
      <c r="R3" s="543"/>
      <c r="S3" s="543"/>
      <c r="T3" s="544"/>
      <c r="U3" s="36"/>
      <c r="X3" s="28" t="s">
        <v>16</v>
      </c>
      <c r="Y3" s="3" t="s">
        <v>17</v>
      </c>
      <c r="AT3" s="15">
        <v>1</v>
      </c>
    </row>
    <row r="4" spans="1:49" ht="19.95" customHeight="1">
      <c r="B4" s="545" t="s">
        <v>99</v>
      </c>
      <c r="C4" s="538" t="s">
        <v>100</v>
      </c>
      <c r="D4" s="538"/>
      <c r="E4" s="359"/>
      <c r="F4" s="359"/>
      <c r="G4" s="359"/>
      <c r="H4" s="359"/>
      <c r="I4" s="359"/>
      <c r="J4" s="359"/>
      <c r="K4" s="359"/>
      <c r="L4" s="359"/>
      <c r="M4" s="359"/>
      <c r="N4" s="359"/>
      <c r="O4" s="359"/>
      <c r="P4" s="359"/>
      <c r="Q4" s="359"/>
      <c r="R4" s="359"/>
      <c r="S4" s="539"/>
      <c r="T4" s="540"/>
      <c r="U4" s="32"/>
    </row>
    <row r="5" spans="1:49" ht="30" customHeight="1" thickBot="1">
      <c r="B5" s="546"/>
      <c r="C5" s="538"/>
      <c r="D5" s="538"/>
      <c r="E5" s="538"/>
      <c r="F5" s="538"/>
      <c r="G5" s="538"/>
      <c r="H5" s="538"/>
      <c r="I5" s="538"/>
      <c r="J5" s="538"/>
      <c r="K5" s="538"/>
      <c r="L5" s="538"/>
      <c r="M5" s="538"/>
      <c r="N5" s="538"/>
      <c r="O5" s="538"/>
      <c r="P5" s="538"/>
      <c r="Q5" s="538"/>
      <c r="R5" s="538"/>
      <c r="S5" s="325"/>
      <c r="T5" s="541"/>
      <c r="U5" s="32"/>
      <c r="AW5" s="3"/>
    </row>
    <row r="6" spans="1:49" ht="19.95" customHeight="1">
      <c r="B6" s="160"/>
      <c r="C6" s="547" t="s">
        <v>269</v>
      </c>
      <c r="D6" s="547"/>
      <c r="E6" s="359" t="s">
        <v>88</v>
      </c>
      <c r="F6" s="359"/>
      <c r="G6" s="359"/>
      <c r="H6" s="359"/>
      <c r="I6" s="359"/>
      <c r="J6" s="359"/>
      <c r="K6" s="359"/>
      <c r="L6" s="359"/>
      <c r="M6" s="359"/>
      <c r="N6" s="359"/>
      <c r="O6" s="359"/>
      <c r="P6" s="359"/>
      <c r="Q6" s="359"/>
      <c r="R6" s="359"/>
      <c r="S6" s="539"/>
      <c r="T6" s="540"/>
      <c r="U6" s="36"/>
      <c r="Y6" s="28" t="s">
        <v>16</v>
      </c>
      <c r="Z6" s="3" t="s">
        <v>17</v>
      </c>
      <c r="AA6" s="3"/>
      <c r="AB6" s="28"/>
      <c r="AC6" s="28"/>
      <c r="AD6" s="28"/>
      <c r="AE6" s="28"/>
      <c r="AF6" s="28"/>
      <c r="AG6" s="36"/>
      <c r="AH6" s="36"/>
      <c r="AI6" s="36"/>
      <c r="AJ6" s="36"/>
      <c r="AK6" s="36"/>
      <c r="AL6" s="36"/>
      <c r="AM6" s="36"/>
      <c r="AN6" s="36"/>
      <c r="AO6" s="36"/>
      <c r="AP6" s="36"/>
      <c r="AQ6" s="36"/>
      <c r="AR6" s="36"/>
      <c r="AU6" s="15">
        <v>1</v>
      </c>
    </row>
    <row r="7" spans="1:49" ht="30" customHeight="1" thickBot="1">
      <c r="B7" s="209" t="s">
        <v>98</v>
      </c>
      <c r="C7" s="548"/>
      <c r="D7" s="548"/>
      <c r="E7" s="549"/>
      <c r="F7" s="549"/>
      <c r="G7" s="549"/>
      <c r="H7" s="549"/>
      <c r="I7" s="549"/>
      <c r="J7" s="549"/>
      <c r="K7" s="549"/>
      <c r="L7" s="549"/>
      <c r="M7" s="549"/>
      <c r="N7" s="549"/>
      <c r="O7" s="549"/>
      <c r="P7" s="549"/>
      <c r="Q7" s="549"/>
      <c r="R7" s="549"/>
      <c r="S7" s="550"/>
      <c r="T7" s="541"/>
      <c r="U7" s="36"/>
      <c r="Y7" s="28"/>
      <c r="Z7" s="3"/>
      <c r="AA7" s="3"/>
      <c r="AB7" s="28"/>
      <c r="AC7" s="28"/>
      <c r="AD7" s="28"/>
      <c r="AE7" s="28"/>
      <c r="AF7" s="28"/>
      <c r="AG7" s="36"/>
      <c r="AH7" s="36"/>
      <c r="AI7" s="36"/>
      <c r="AJ7" s="36"/>
      <c r="AK7" s="36"/>
      <c r="AL7" s="36"/>
      <c r="AM7" s="36"/>
      <c r="AN7" s="36"/>
      <c r="AO7" s="36"/>
      <c r="AP7" s="36"/>
      <c r="AQ7" s="36"/>
      <c r="AR7" s="36"/>
      <c r="AW7" s="3"/>
    </row>
    <row r="8" spans="1:49" ht="62.4" customHeight="1" thickBot="1">
      <c r="B8" s="210"/>
      <c r="C8" s="548"/>
      <c r="D8" s="548"/>
      <c r="E8" s="551" t="s">
        <v>89</v>
      </c>
      <c r="F8" s="551"/>
      <c r="G8" s="551"/>
      <c r="H8" s="551"/>
      <c r="I8" s="551"/>
      <c r="J8" s="551"/>
      <c r="K8" s="551"/>
      <c r="L8" s="551"/>
      <c r="M8" s="551"/>
      <c r="N8" s="551"/>
      <c r="O8" s="551"/>
      <c r="P8" s="551"/>
      <c r="Q8" s="551"/>
      <c r="R8" s="551"/>
      <c r="S8" s="552"/>
      <c r="T8" s="42"/>
      <c r="U8" s="121"/>
      <c r="X8" s="34"/>
      <c r="Y8" s="13" t="s">
        <v>22</v>
      </c>
      <c r="Z8" s="13"/>
      <c r="AA8" s="13"/>
      <c r="AB8" s="13"/>
      <c r="AC8" s="13"/>
      <c r="AD8" s="13"/>
      <c r="AE8" s="28"/>
      <c r="AF8" s="28"/>
      <c r="AG8" s="28"/>
      <c r="AH8" s="36"/>
      <c r="AI8" s="36"/>
      <c r="AJ8" s="36"/>
      <c r="AK8" s="36"/>
      <c r="AL8" s="36"/>
      <c r="AM8" s="36"/>
      <c r="AN8" s="36"/>
      <c r="AO8" s="36"/>
      <c r="AP8" s="36"/>
      <c r="AQ8" s="36"/>
      <c r="AR8" s="36"/>
      <c r="AS8" s="36"/>
      <c r="AW8" s="3"/>
    </row>
    <row r="9" spans="1:49" ht="49.95" customHeight="1" thickBot="1">
      <c r="B9" s="210"/>
      <c r="C9" s="548"/>
      <c r="D9" s="548"/>
      <c r="E9" s="359" t="s">
        <v>90</v>
      </c>
      <c r="F9" s="359"/>
      <c r="G9" s="359"/>
      <c r="H9" s="359"/>
      <c r="I9" s="359"/>
      <c r="J9" s="359"/>
      <c r="K9" s="359"/>
      <c r="L9" s="359"/>
      <c r="M9" s="359"/>
      <c r="N9" s="359"/>
      <c r="O9" s="359"/>
      <c r="P9" s="359"/>
      <c r="Q9" s="359"/>
      <c r="R9" s="359"/>
      <c r="S9" s="539"/>
      <c r="T9" s="42"/>
      <c r="U9" s="121"/>
      <c r="X9" s="34"/>
      <c r="Y9" s="13" t="s">
        <v>18</v>
      </c>
      <c r="Z9" s="13"/>
      <c r="AA9" s="13"/>
      <c r="AB9" s="13"/>
      <c r="AC9" s="13"/>
      <c r="AD9" s="13"/>
      <c r="AE9" s="28"/>
      <c r="AF9" s="28"/>
      <c r="AG9" s="28"/>
      <c r="AH9" s="36"/>
      <c r="AI9" s="36"/>
      <c r="AJ9" s="36"/>
      <c r="AK9" s="36"/>
      <c r="AL9" s="36"/>
      <c r="AM9" s="36"/>
      <c r="AN9" s="36"/>
      <c r="AO9" s="36"/>
      <c r="AP9" s="36"/>
      <c r="AQ9" s="36"/>
      <c r="AR9" s="36"/>
      <c r="AS9" s="36"/>
      <c r="AW9" s="3"/>
    </row>
    <row r="10" spans="1:49" ht="61.2" customHeight="1" thickBot="1">
      <c r="B10" s="210"/>
      <c r="C10" s="548" t="s">
        <v>270</v>
      </c>
      <c r="D10" s="548"/>
      <c r="E10" s="549" t="s">
        <v>91</v>
      </c>
      <c r="F10" s="549"/>
      <c r="G10" s="549"/>
      <c r="H10" s="549"/>
      <c r="I10" s="549"/>
      <c r="J10" s="549"/>
      <c r="K10" s="549"/>
      <c r="L10" s="549"/>
      <c r="M10" s="549"/>
      <c r="N10" s="549"/>
      <c r="O10" s="549"/>
      <c r="P10" s="549"/>
      <c r="Q10" s="549"/>
      <c r="R10" s="549"/>
      <c r="S10" s="550"/>
      <c r="T10" s="2"/>
      <c r="U10" s="121"/>
      <c r="X10" s="34"/>
      <c r="Y10" s="13" t="s">
        <v>22</v>
      </c>
      <c r="Z10" s="13"/>
      <c r="AA10" s="13"/>
      <c r="AB10" s="13"/>
      <c r="AC10" s="13"/>
      <c r="AD10" s="13"/>
      <c r="AE10" s="28"/>
      <c r="AF10" s="28"/>
      <c r="AG10" s="28"/>
      <c r="AH10" s="36"/>
      <c r="AI10" s="36"/>
      <c r="AJ10" s="36"/>
      <c r="AK10" s="36"/>
      <c r="AL10" s="36"/>
      <c r="AM10" s="36"/>
      <c r="AN10" s="36"/>
      <c r="AO10" s="36"/>
      <c r="AP10" s="36"/>
      <c r="AQ10" s="36"/>
      <c r="AR10" s="36"/>
      <c r="AS10" s="36"/>
      <c r="AW10" s="3"/>
    </row>
    <row r="11" spans="1:49" ht="49.95" customHeight="1" thickBot="1">
      <c r="B11" s="210"/>
      <c r="C11" s="548"/>
      <c r="D11" s="548"/>
      <c r="E11" s="551" t="s">
        <v>92</v>
      </c>
      <c r="F11" s="551"/>
      <c r="G11" s="551"/>
      <c r="H11" s="551"/>
      <c r="I11" s="551"/>
      <c r="J11" s="551"/>
      <c r="K11" s="551"/>
      <c r="L11" s="551"/>
      <c r="M11" s="551"/>
      <c r="N11" s="551"/>
      <c r="O11" s="551"/>
      <c r="P11" s="551"/>
      <c r="Q11" s="551"/>
      <c r="R11" s="551"/>
      <c r="S11" s="552"/>
      <c r="T11" s="42"/>
      <c r="U11" s="121"/>
      <c r="X11" s="34"/>
      <c r="Y11" s="13" t="s">
        <v>18</v>
      </c>
      <c r="Z11" s="13"/>
      <c r="AA11" s="13"/>
      <c r="AB11" s="13"/>
      <c r="AC11" s="13"/>
      <c r="AD11" s="13"/>
      <c r="AE11" s="28"/>
      <c r="AF11" s="28"/>
      <c r="AG11" s="28"/>
      <c r="AH11" s="36"/>
      <c r="AI11" s="36"/>
      <c r="AJ11" s="36"/>
      <c r="AK11" s="36"/>
      <c r="AL11" s="36"/>
      <c r="AM11" s="36"/>
      <c r="AN11" s="36"/>
      <c r="AO11" s="36"/>
      <c r="AP11" s="36"/>
      <c r="AQ11" s="36"/>
      <c r="AR11" s="36"/>
      <c r="AS11" s="36"/>
      <c r="AW11" s="3"/>
    </row>
    <row r="12" spans="1:49" ht="49.95" customHeight="1" thickBot="1">
      <c r="B12" s="210"/>
      <c r="C12" s="548"/>
      <c r="D12" s="548"/>
      <c r="E12" s="359" t="s">
        <v>93</v>
      </c>
      <c r="F12" s="359"/>
      <c r="G12" s="359"/>
      <c r="H12" s="359"/>
      <c r="I12" s="359"/>
      <c r="J12" s="359"/>
      <c r="K12" s="359"/>
      <c r="L12" s="359"/>
      <c r="M12" s="359"/>
      <c r="N12" s="359"/>
      <c r="O12" s="359"/>
      <c r="P12" s="359"/>
      <c r="Q12" s="359"/>
      <c r="R12" s="359"/>
      <c r="S12" s="539"/>
      <c r="T12" s="42"/>
      <c r="U12" s="121"/>
      <c r="X12" s="34"/>
      <c r="Y12" s="13" t="s">
        <v>18</v>
      </c>
      <c r="Z12" s="13"/>
      <c r="AA12" s="13"/>
      <c r="AB12" s="13"/>
      <c r="AC12" s="13"/>
      <c r="AD12" s="13"/>
      <c r="AE12" s="28"/>
      <c r="AF12" s="28"/>
      <c r="AG12" s="28"/>
      <c r="AH12" s="36"/>
      <c r="AI12" s="36"/>
      <c r="AJ12" s="36"/>
      <c r="AK12" s="36"/>
      <c r="AL12" s="36"/>
      <c r="AM12" s="36"/>
      <c r="AN12" s="36"/>
      <c r="AO12" s="36"/>
      <c r="AP12" s="36"/>
      <c r="AQ12" s="36"/>
      <c r="AR12" s="36"/>
      <c r="AS12" s="36"/>
      <c r="AW12" s="3"/>
    </row>
    <row r="13" spans="1:49" ht="49.95" customHeight="1" thickBot="1">
      <c r="B13" s="210"/>
      <c r="C13" s="548" t="s">
        <v>200</v>
      </c>
      <c r="D13" s="548"/>
      <c r="E13" s="549" t="s">
        <v>94</v>
      </c>
      <c r="F13" s="549"/>
      <c r="G13" s="549"/>
      <c r="H13" s="549"/>
      <c r="I13" s="549"/>
      <c r="J13" s="549"/>
      <c r="K13" s="549"/>
      <c r="L13" s="549"/>
      <c r="M13" s="549"/>
      <c r="N13" s="549"/>
      <c r="O13" s="549"/>
      <c r="P13" s="549"/>
      <c r="Q13" s="549"/>
      <c r="R13" s="549"/>
      <c r="S13" s="550"/>
      <c r="T13" s="42"/>
      <c r="U13" s="121"/>
      <c r="X13" s="34"/>
      <c r="Y13" s="13" t="s">
        <v>22</v>
      </c>
      <c r="Z13" s="13"/>
      <c r="AA13" s="13"/>
      <c r="AB13" s="13"/>
      <c r="AC13" s="13"/>
      <c r="AD13" s="13"/>
      <c r="AE13" s="28"/>
      <c r="AF13" s="28"/>
      <c r="AG13" s="28"/>
      <c r="AH13" s="36"/>
      <c r="AI13" s="36"/>
      <c r="AJ13" s="36"/>
      <c r="AK13" s="36"/>
      <c r="AL13" s="36"/>
      <c r="AM13" s="36"/>
      <c r="AN13" s="36"/>
      <c r="AO13" s="36"/>
      <c r="AP13" s="36"/>
      <c r="AQ13" s="36"/>
      <c r="AR13" s="36"/>
      <c r="AS13" s="36"/>
      <c r="AW13" s="3"/>
    </row>
    <row r="14" spans="1:49" ht="49.95" customHeight="1" thickBot="1">
      <c r="B14" s="210"/>
      <c r="C14" s="548"/>
      <c r="D14" s="548"/>
      <c r="E14" s="551" t="s">
        <v>95</v>
      </c>
      <c r="F14" s="551"/>
      <c r="G14" s="551"/>
      <c r="H14" s="551"/>
      <c r="I14" s="551"/>
      <c r="J14" s="551"/>
      <c r="K14" s="551"/>
      <c r="L14" s="551"/>
      <c r="M14" s="551"/>
      <c r="N14" s="551"/>
      <c r="O14" s="551"/>
      <c r="P14" s="551"/>
      <c r="Q14" s="551"/>
      <c r="R14" s="551"/>
      <c r="S14" s="552"/>
      <c r="T14" s="2"/>
      <c r="U14" s="121"/>
      <c r="X14" s="34"/>
      <c r="Y14" s="13" t="s">
        <v>18</v>
      </c>
      <c r="Z14" s="13"/>
      <c r="AA14" s="13"/>
      <c r="AB14" s="13"/>
      <c r="AC14" s="13"/>
      <c r="AD14" s="13"/>
      <c r="AE14" s="28"/>
      <c r="AF14" s="28"/>
      <c r="AG14" s="28"/>
      <c r="AH14" s="36"/>
      <c r="AI14" s="36"/>
      <c r="AJ14" s="36"/>
      <c r="AK14" s="36"/>
      <c r="AL14" s="36"/>
      <c r="AM14" s="36"/>
      <c r="AN14" s="36"/>
      <c r="AO14" s="36"/>
      <c r="AP14" s="36"/>
      <c r="AQ14" s="36"/>
      <c r="AR14" s="36"/>
      <c r="AS14" s="36"/>
      <c r="AW14" s="3"/>
    </row>
    <row r="15" spans="1:49" ht="75.599999999999994" customHeight="1" thickBot="1">
      <c r="B15" s="210"/>
      <c r="C15" s="548"/>
      <c r="D15" s="548"/>
      <c r="E15" s="551" t="s">
        <v>96</v>
      </c>
      <c r="F15" s="551"/>
      <c r="G15" s="551"/>
      <c r="H15" s="551"/>
      <c r="I15" s="551"/>
      <c r="J15" s="551"/>
      <c r="K15" s="551"/>
      <c r="L15" s="551"/>
      <c r="M15" s="551"/>
      <c r="N15" s="551"/>
      <c r="O15" s="551"/>
      <c r="P15" s="551"/>
      <c r="Q15" s="551"/>
      <c r="R15" s="551"/>
      <c r="S15" s="552"/>
      <c r="T15" s="42"/>
      <c r="U15" s="121"/>
      <c r="X15" s="34"/>
      <c r="Y15" s="13" t="s">
        <v>18</v>
      </c>
      <c r="Z15" s="13"/>
      <c r="AA15" s="13"/>
      <c r="AB15" s="13"/>
      <c r="AC15" s="13"/>
      <c r="AD15" s="13"/>
      <c r="AE15" s="28"/>
      <c r="AF15" s="28"/>
      <c r="AG15" s="28"/>
      <c r="AH15" s="36"/>
      <c r="AI15" s="36"/>
      <c r="AJ15" s="36"/>
      <c r="AK15" s="36"/>
      <c r="AL15" s="36"/>
      <c r="AM15" s="36"/>
      <c r="AN15" s="36"/>
      <c r="AO15" s="36"/>
      <c r="AP15" s="36"/>
      <c r="AQ15" s="36"/>
      <c r="AR15" s="36"/>
      <c r="AS15" s="36"/>
      <c r="AW15" s="3"/>
    </row>
    <row r="16" spans="1:49" s="34" customFormat="1" ht="49.95" customHeight="1" thickBot="1">
      <c r="A16" s="15"/>
      <c r="B16" s="211"/>
      <c r="C16" s="548"/>
      <c r="D16" s="548"/>
      <c r="E16" s="359" t="s">
        <v>97</v>
      </c>
      <c r="F16" s="359"/>
      <c r="G16" s="359"/>
      <c r="H16" s="359"/>
      <c r="I16" s="359"/>
      <c r="J16" s="359"/>
      <c r="K16" s="359"/>
      <c r="L16" s="359"/>
      <c r="M16" s="359"/>
      <c r="N16" s="359"/>
      <c r="O16" s="359"/>
      <c r="P16" s="359"/>
      <c r="Q16" s="359"/>
      <c r="R16" s="359"/>
      <c r="S16" s="539"/>
      <c r="T16" s="43"/>
      <c r="Y16" s="15"/>
      <c r="Z16" s="15"/>
      <c r="AA16" s="15"/>
      <c r="AB16" s="15"/>
      <c r="AC16" s="15"/>
      <c r="AD16" s="15"/>
      <c r="AE16" s="15"/>
      <c r="AF16" s="15"/>
      <c r="AG16" s="15"/>
      <c r="AH16" s="15"/>
      <c r="AI16" s="15"/>
      <c r="AJ16" s="15"/>
      <c r="AK16" s="15"/>
      <c r="AL16" s="15"/>
      <c r="AM16" s="15"/>
      <c r="AN16" s="15"/>
      <c r="AO16" s="15"/>
      <c r="AP16" s="15"/>
      <c r="AQ16" s="15"/>
      <c r="AR16" s="15"/>
      <c r="AS16" s="15"/>
      <c r="AT16" s="15"/>
      <c r="AU16" s="15"/>
      <c r="AW16" s="3"/>
    </row>
    <row r="17" spans="1:49" s="34" customFormat="1" ht="4.95" customHeight="1">
      <c r="A17" s="15"/>
      <c r="B17" s="3"/>
      <c r="C17" s="212"/>
      <c r="D17" s="212"/>
      <c r="E17" s="31"/>
      <c r="F17" s="31"/>
      <c r="G17" s="31"/>
      <c r="H17" s="31"/>
      <c r="I17" s="31"/>
      <c r="J17" s="31"/>
      <c r="K17" s="31"/>
      <c r="L17" s="31"/>
      <c r="M17" s="31"/>
      <c r="N17" s="31"/>
      <c r="O17" s="31"/>
      <c r="P17" s="31"/>
      <c r="Q17" s="31"/>
      <c r="R17" s="31"/>
      <c r="S17" s="31"/>
      <c r="T17" s="213"/>
      <c r="Y17" s="15"/>
      <c r="Z17" s="15"/>
      <c r="AA17" s="15"/>
      <c r="AB17" s="15"/>
      <c r="AC17" s="15"/>
      <c r="AD17" s="15"/>
      <c r="AE17" s="15"/>
      <c r="AF17" s="15"/>
      <c r="AG17" s="15"/>
      <c r="AH17" s="15"/>
      <c r="AI17" s="15"/>
      <c r="AJ17" s="15"/>
      <c r="AK17" s="15"/>
      <c r="AL17" s="15"/>
      <c r="AM17" s="15"/>
      <c r="AN17" s="15"/>
      <c r="AO17" s="15"/>
      <c r="AP17" s="15"/>
      <c r="AQ17" s="15"/>
      <c r="AR17" s="15"/>
      <c r="AS17" s="15"/>
      <c r="AT17" s="15"/>
      <c r="AU17" s="15"/>
      <c r="AW17" s="3"/>
    </row>
    <row r="18" spans="1:49" ht="15.75" customHeight="1" thickBot="1">
      <c r="B18" s="214" t="s">
        <v>240</v>
      </c>
      <c r="C18" s="3"/>
      <c r="D18" s="15"/>
      <c r="E18" s="15"/>
      <c r="F18" s="28"/>
      <c r="G18" s="3"/>
      <c r="H18" s="555"/>
      <c r="I18" s="555"/>
      <c r="J18" s="15"/>
      <c r="K18" s="15"/>
      <c r="L18" s="15"/>
      <c r="M18" s="15"/>
      <c r="N18" s="15"/>
      <c r="O18" s="15"/>
      <c r="P18" s="15"/>
      <c r="Q18" s="15"/>
      <c r="R18" s="15"/>
      <c r="S18" s="15"/>
      <c r="T18" s="15"/>
      <c r="U18" s="15"/>
      <c r="Y18" s="13" t="s">
        <v>21</v>
      </c>
      <c r="AU18" s="15">
        <v>2</v>
      </c>
    </row>
    <row r="19" spans="1:49" ht="15.75" customHeight="1">
      <c r="B19" s="553" t="s">
        <v>137</v>
      </c>
      <c r="C19" s="215" t="s">
        <v>139</v>
      </c>
      <c r="D19" s="215"/>
      <c r="E19" s="216"/>
      <c r="F19" s="217"/>
      <c r="G19" s="218"/>
      <c r="H19" s="219"/>
      <c r="I19" s="219"/>
      <c r="J19" s="219"/>
      <c r="K19" s="215"/>
      <c r="L19" s="215"/>
      <c r="M19" s="215"/>
      <c r="N19" s="215"/>
      <c r="O19" s="215"/>
      <c r="P19" s="220" t="s">
        <v>136</v>
      </c>
      <c r="Q19" s="221" t="str">
        <f>IF(T4="○","適合","不適合")</f>
        <v>不適合</v>
      </c>
      <c r="R19" s="221"/>
      <c r="S19" s="559" t="str">
        <f>IF(AND(Q19="適合",H20="適合"),"適合","不適合")</f>
        <v>不適合</v>
      </c>
      <c r="T19" s="560"/>
      <c r="U19" s="15"/>
      <c r="Y19" s="13"/>
    </row>
    <row r="20" spans="1:49" ht="15.75" customHeight="1" thickBot="1">
      <c r="B20" s="554"/>
      <c r="C20" s="222" t="s">
        <v>140</v>
      </c>
      <c r="D20" s="222"/>
      <c r="E20" s="222"/>
      <c r="F20" s="223">
        <f>COUNTIF(T6:T16,"○")</f>
        <v>0</v>
      </c>
      <c r="G20" s="224" t="s">
        <v>135</v>
      </c>
      <c r="H20" s="570" t="str">
        <f>IF(F20&gt;1,"適合","不適合")</f>
        <v>不適合</v>
      </c>
      <c r="I20" s="570"/>
      <c r="J20" s="225"/>
      <c r="K20" s="226"/>
      <c r="L20" s="222"/>
      <c r="M20" s="222"/>
      <c r="N20" s="222"/>
      <c r="O20" s="222"/>
      <c r="P20" s="222"/>
      <c r="Q20" s="222"/>
      <c r="R20" s="222"/>
      <c r="S20" s="561"/>
      <c r="T20" s="562"/>
      <c r="U20" s="15"/>
      <c r="Y20" s="13" t="s">
        <v>21</v>
      </c>
      <c r="AU20" s="15">
        <v>2</v>
      </c>
    </row>
    <row r="21" spans="1:49" ht="4.2" customHeight="1" thickBot="1">
      <c r="C21" s="15"/>
      <c r="D21" s="15"/>
      <c r="E21" s="227"/>
      <c r="F21" s="228"/>
      <c r="G21" s="3"/>
      <c r="H21" s="15"/>
      <c r="I21" s="15"/>
      <c r="J21" s="15"/>
      <c r="K21" s="15"/>
      <c r="L21" s="15"/>
      <c r="M21" s="15"/>
      <c r="N21" s="15"/>
      <c r="O21" s="15"/>
      <c r="P21" s="15"/>
      <c r="Q21" s="15"/>
      <c r="R21" s="15"/>
      <c r="S21" s="15"/>
      <c r="T21" s="15"/>
      <c r="U21" s="15"/>
      <c r="Y21" s="13" t="s">
        <v>21</v>
      </c>
      <c r="AU21" s="15">
        <v>2</v>
      </c>
    </row>
    <row r="22" spans="1:49" ht="15.75" customHeight="1">
      <c r="B22" s="556" t="s">
        <v>138</v>
      </c>
      <c r="C22" s="215" t="s">
        <v>139</v>
      </c>
      <c r="D22" s="215"/>
      <c r="E22" s="216"/>
      <c r="F22" s="217"/>
      <c r="G22" s="218"/>
      <c r="H22" s="219"/>
      <c r="I22" s="219"/>
      <c r="J22" s="219"/>
      <c r="K22" s="215"/>
      <c r="L22" s="215"/>
      <c r="M22" s="215"/>
      <c r="N22" s="215"/>
      <c r="O22" s="215"/>
      <c r="P22" s="229" t="s">
        <v>136</v>
      </c>
      <c r="Q22" s="221" t="str">
        <f>IF(T4="○","適合","不適合")</f>
        <v>不適合</v>
      </c>
      <c r="R22" s="221"/>
      <c r="S22" s="563" t="str">
        <f>IF(AND(Q22="適合",H23="適合",Q23="適合",H24="適合"),"適合","不適合")</f>
        <v>不適合</v>
      </c>
      <c r="T22" s="564"/>
      <c r="U22" s="15"/>
      <c r="Y22" s="13"/>
    </row>
    <row r="23" spans="1:49" ht="15.75" customHeight="1">
      <c r="B23" s="557"/>
      <c r="C23" s="230" t="s">
        <v>141</v>
      </c>
      <c r="D23" s="230"/>
      <c r="E23" s="231" t="s">
        <v>132</v>
      </c>
      <c r="F23" s="232">
        <f>COUNTIF(T6:T9,"○")</f>
        <v>0</v>
      </c>
      <c r="G23" s="231" t="s">
        <v>131</v>
      </c>
      <c r="H23" s="569" t="str">
        <f>IF(F23&gt;=1,"適合","不適合")</f>
        <v>不適合</v>
      </c>
      <c r="I23" s="569"/>
      <c r="J23" s="233"/>
      <c r="K23" s="233"/>
      <c r="L23" s="182" t="s">
        <v>133</v>
      </c>
      <c r="M23" s="230"/>
      <c r="N23" s="230"/>
      <c r="O23" s="234">
        <f>COUNTIF(T10:T12,"○")</f>
        <v>0</v>
      </c>
      <c r="P23" s="235" t="s">
        <v>136</v>
      </c>
      <c r="Q23" s="233" t="str">
        <f>IF(O23&gt;=1,"適合","不適合")</f>
        <v>不適合</v>
      </c>
      <c r="R23" s="233"/>
      <c r="S23" s="565"/>
      <c r="T23" s="566"/>
      <c r="U23" s="15"/>
      <c r="Y23" s="13" t="s">
        <v>21</v>
      </c>
      <c r="AU23" s="15">
        <v>2</v>
      </c>
    </row>
    <row r="24" spans="1:49" ht="15.75" customHeight="1" thickBot="1">
      <c r="B24" s="558"/>
      <c r="C24" s="222" t="s">
        <v>145</v>
      </c>
      <c r="D24" s="222"/>
      <c r="E24" s="222"/>
      <c r="F24" s="236">
        <f>COUNTIF(T6:T16,"○")</f>
        <v>0</v>
      </c>
      <c r="G24" s="224" t="s">
        <v>131</v>
      </c>
      <c r="H24" s="226" t="str">
        <f>IF(F24&gt;3,"適合","不適合")</f>
        <v>不適合</v>
      </c>
      <c r="I24" s="214"/>
      <c r="J24" s="214"/>
      <c r="K24" s="226"/>
      <c r="L24" s="237"/>
      <c r="M24" s="237"/>
      <c r="N24" s="237"/>
      <c r="O24" s="237"/>
      <c r="P24" s="237"/>
      <c r="Q24" s="237"/>
      <c r="R24" s="237"/>
      <c r="S24" s="567"/>
      <c r="T24" s="568"/>
      <c r="U24" s="119"/>
      <c r="Y24" s="13" t="s">
        <v>21</v>
      </c>
      <c r="AU24" s="15">
        <v>2</v>
      </c>
    </row>
    <row r="25" spans="1:49" ht="15.75" customHeight="1">
      <c r="C25" s="15"/>
      <c r="D25" s="15"/>
      <c r="E25" s="15"/>
      <c r="F25" s="37"/>
      <c r="G25" s="3"/>
      <c r="H25" s="15"/>
      <c r="I25" s="15"/>
      <c r="J25" s="15"/>
      <c r="K25" s="15"/>
      <c r="L25" s="15"/>
      <c r="M25" s="15"/>
      <c r="N25" s="15"/>
      <c r="O25" s="15"/>
      <c r="P25" s="15"/>
      <c r="Q25" s="15"/>
      <c r="R25" s="15"/>
      <c r="S25" s="15"/>
      <c r="T25" s="15"/>
      <c r="U25" s="15"/>
      <c r="Y25" s="13" t="s">
        <v>21</v>
      </c>
      <c r="AU25" s="15">
        <v>2</v>
      </c>
    </row>
    <row r="26" spans="1:49" ht="15.75" customHeight="1">
      <c r="C26" s="15"/>
      <c r="D26" s="15"/>
      <c r="E26" s="15"/>
      <c r="F26" s="28"/>
      <c r="G26" s="3"/>
      <c r="H26" s="15"/>
      <c r="I26" s="15"/>
      <c r="J26" s="15"/>
      <c r="K26" s="15"/>
      <c r="L26" s="15"/>
      <c r="M26" s="15"/>
      <c r="N26" s="15"/>
      <c r="O26" s="15"/>
      <c r="P26" s="15"/>
      <c r="Q26" s="15"/>
      <c r="R26" s="15"/>
      <c r="S26" s="15"/>
      <c r="T26" s="15"/>
      <c r="U26" s="15"/>
      <c r="AU26" s="15">
        <v>2</v>
      </c>
    </row>
    <row r="27" spans="1:49" ht="15.75" customHeight="1">
      <c r="C27" s="3"/>
      <c r="D27" s="15"/>
      <c r="E27" s="15"/>
      <c r="F27" s="37"/>
      <c r="G27" s="3"/>
      <c r="H27" s="3"/>
      <c r="I27" s="3"/>
      <c r="J27" s="3"/>
      <c r="K27" s="3"/>
      <c r="L27" s="15"/>
      <c r="M27" s="15"/>
      <c r="N27" s="15"/>
      <c r="O27" s="15"/>
      <c r="P27" s="15"/>
      <c r="Q27" s="15"/>
      <c r="R27" s="15"/>
      <c r="S27" s="15"/>
      <c r="T27" s="15"/>
      <c r="U27" s="15"/>
      <c r="Y27" s="13" t="s">
        <v>21</v>
      </c>
      <c r="AU27" s="15">
        <v>2</v>
      </c>
    </row>
    <row r="32" spans="1:4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sheetData>
  <sheetProtection algorithmName="SHA-512" hashValue="x0CksvX2hEqd8l9awnQV5CxKex85CnHrxmUppHDYmEG+S7Fk40UuWpiTcMwdxI4xwITSPHB1+3kJacxPjrwC8A==" saltValue="Gt4evV/er9E7GShpHTtiVQ==" spinCount="100000" sheet="1" formatRows="0"/>
  <dataConsolidate/>
  <mergeCells count="26">
    <mergeCell ref="B22:B24"/>
    <mergeCell ref="S19:T20"/>
    <mergeCell ref="S22:T24"/>
    <mergeCell ref="H23:I23"/>
    <mergeCell ref="H20:I20"/>
    <mergeCell ref="E12:S12"/>
    <mergeCell ref="E13:S13"/>
    <mergeCell ref="E14:S14"/>
    <mergeCell ref="E15:S15"/>
    <mergeCell ref="B19:B20"/>
    <mergeCell ref="H18:I18"/>
    <mergeCell ref="E16:S16"/>
    <mergeCell ref="C10:D12"/>
    <mergeCell ref="C13:D16"/>
    <mergeCell ref="E10:S10"/>
    <mergeCell ref="E11:S11"/>
    <mergeCell ref="B3:D3"/>
    <mergeCell ref="C4:S5"/>
    <mergeCell ref="T4:T5"/>
    <mergeCell ref="E3:T3"/>
    <mergeCell ref="T6:T7"/>
    <mergeCell ref="B4:B5"/>
    <mergeCell ref="C6:D9"/>
    <mergeCell ref="E6:S7"/>
    <mergeCell ref="E8:S8"/>
    <mergeCell ref="E9:S9"/>
  </mergeCells>
  <phoneticPr fontId="2"/>
  <conditionalFormatting sqref="B19:T19 B20:H20 J20:T20">
    <cfRule type="expression" dxfId="6" priority="2">
      <formula>$E$3="誘導水準"</formula>
    </cfRule>
  </conditionalFormatting>
  <conditionalFormatting sqref="B22:T24">
    <cfRule type="expression" dxfId="5" priority="1">
      <formula>$E$3="評価基準"</formula>
    </cfRule>
  </conditionalFormatting>
  <conditionalFormatting sqref="E3">
    <cfRule type="expression" dxfId="4" priority="6">
      <formula>$P$16&lt;&gt;#REF!</formula>
    </cfRule>
  </conditionalFormatting>
  <dataValidations count="4">
    <dataValidation type="list" allowBlank="1" showInputMessage="1" showErrorMessage="1" sqref="F25 F18" xr:uid="{00000000-0002-0000-0400-000000000000}">
      <formula1>#REF!</formula1>
    </dataValidation>
    <dataValidation type="list" allowBlank="1" showInputMessage="1" showErrorMessage="1" sqref="F27" xr:uid="{00000000-0002-0000-0400-000001000000}">
      <formula1>$X$27:$Y$27</formula1>
    </dataValidation>
    <dataValidation type="list" allowBlank="1" showInputMessage="1" showErrorMessage="1" sqref="E3:T3" xr:uid="{00000000-0002-0000-0400-000003000000}">
      <formula1>"　,評価基準,誘導水準"</formula1>
    </dataValidation>
    <dataValidation type="list" allowBlank="1" showInputMessage="1" showErrorMessage="1" sqref="T4:T16" xr:uid="{00000000-0002-0000-0400-000004000000}">
      <formula1>"　,○"</formula1>
    </dataValidation>
  </dataValidations>
  <printOptions horizontalCentered="1"/>
  <pageMargins left="0.31496062992125984" right="0.31496062992125984" top="0.78740157480314965" bottom="0.59055118110236227" header="0.31496062992125984" footer="0.19685039370078741"/>
  <pageSetup paperSize="9" scale="95" fitToHeight="0" orientation="portrait" r:id="rId1"/>
  <headerFooter>
    <oddFooter>&amp;L都市開発諸制度チェックシート2025年度版</oddFooter>
  </headerFooter>
  <colBreaks count="1" manualBreakCount="1">
    <brk id="22" max="1048575" man="1"/>
  </colBreaks>
  <ignoredErrors>
    <ignoredError sqref="Q19 F23 H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W41"/>
  <sheetViews>
    <sheetView showGridLines="0" view="pageBreakPreview" zoomScaleNormal="100" zoomScaleSheetLayoutView="100" workbookViewId="0">
      <selection activeCell="E6" sqref="E6:S7"/>
    </sheetView>
  </sheetViews>
  <sheetFormatPr defaultColWidth="8.59765625" defaultRowHeight="15"/>
  <cols>
    <col min="1" max="1" width="2" style="15" customWidth="1"/>
    <col min="2" max="2" width="6" style="15" customWidth="1"/>
    <col min="3" max="3" width="12" style="102" customWidth="1"/>
    <col min="4" max="5" width="11.09765625" style="102" customWidth="1"/>
    <col min="6" max="21" width="3.19921875" style="102" customWidth="1"/>
    <col min="22" max="22" width="0.59765625" style="15" customWidth="1"/>
    <col min="23" max="23" width="1.09765625" style="15" customWidth="1"/>
    <col min="24" max="24" width="3.69921875" style="15" hidden="1" customWidth="1"/>
    <col min="25" max="25" width="8.59765625" style="15" hidden="1" customWidth="1"/>
    <col min="26" max="46" width="3.59765625" style="15" hidden="1" customWidth="1"/>
    <col min="47" max="47" width="8.59765625" style="15" hidden="1" customWidth="1"/>
    <col min="48" max="69" width="3.59765625" style="15" customWidth="1"/>
    <col min="70" max="16384" width="8.59765625" style="15"/>
  </cols>
  <sheetData>
    <row r="1" spans="1:49" ht="27" customHeight="1">
      <c r="A1" s="107"/>
      <c r="B1" s="107" t="s">
        <v>199</v>
      </c>
      <c r="C1" s="3"/>
      <c r="D1" s="3"/>
      <c r="E1" s="3"/>
      <c r="F1" s="3"/>
      <c r="G1" s="3"/>
      <c r="H1" s="3"/>
      <c r="I1" s="3"/>
      <c r="J1" s="3"/>
      <c r="K1" s="3"/>
      <c r="L1" s="3"/>
      <c r="M1" s="28"/>
      <c r="N1" s="3"/>
      <c r="O1" s="15"/>
      <c r="P1" s="15"/>
      <c r="Q1" s="15"/>
      <c r="R1" s="15"/>
      <c r="S1" s="15"/>
      <c r="T1" s="15"/>
      <c r="U1" s="15"/>
      <c r="AU1" s="15">
        <v>1</v>
      </c>
    </row>
    <row r="2" spans="1:49" ht="15.75" customHeight="1" thickBot="1">
      <c r="B2" s="139" t="s">
        <v>87</v>
      </c>
      <c r="C2" s="109"/>
      <c r="D2" s="109"/>
      <c r="E2" s="109"/>
      <c r="F2" s="109"/>
      <c r="G2" s="109"/>
      <c r="H2" s="109"/>
      <c r="I2" s="109"/>
      <c r="J2" s="109"/>
      <c r="K2" s="109"/>
      <c r="L2" s="109"/>
      <c r="M2" s="109"/>
      <c r="N2" s="109"/>
      <c r="O2" s="109"/>
      <c r="P2" s="109"/>
      <c r="Q2" s="109"/>
      <c r="R2" s="109"/>
      <c r="S2" s="109"/>
      <c r="T2" s="208"/>
      <c r="U2" s="32"/>
      <c r="AU2" s="15">
        <v>1</v>
      </c>
    </row>
    <row r="3" spans="1:49" ht="15.75" customHeight="1" thickBot="1">
      <c r="B3" s="537" t="s">
        <v>134</v>
      </c>
      <c r="C3" s="537"/>
      <c r="D3" s="313"/>
      <c r="E3" s="542"/>
      <c r="F3" s="543"/>
      <c r="G3" s="543"/>
      <c r="H3" s="543"/>
      <c r="I3" s="543"/>
      <c r="J3" s="543"/>
      <c r="K3" s="543"/>
      <c r="L3" s="543"/>
      <c r="M3" s="543"/>
      <c r="N3" s="543"/>
      <c r="O3" s="543"/>
      <c r="P3" s="543"/>
      <c r="Q3" s="543"/>
      <c r="R3" s="543"/>
      <c r="S3" s="543"/>
      <c r="T3" s="544"/>
      <c r="U3" s="36"/>
      <c r="X3" s="28" t="s">
        <v>16</v>
      </c>
      <c r="Y3" s="3" t="s">
        <v>17</v>
      </c>
      <c r="AT3" s="15">
        <v>1</v>
      </c>
    </row>
    <row r="4" spans="1:49" ht="19.95" customHeight="1">
      <c r="B4" s="545" t="s">
        <v>99</v>
      </c>
      <c r="C4" s="538" t="s">
        <v>129</v>
      </c>
      <c r="D4" s="538"/>
      <c r="E4" s="359"/>
      <c r="F4" s="359"/>
      <c r="G4" s="359"/>
      <c r="H4" s="359"/>
      <c r="I4" s="359"/>
      <c r="J4" s="359"/>
      <c r="K4" s="359"/>
      <c r="L4" s="359"/>
      <c r="M4" s="359"/>
      <c r="N4" s="359"/>
      <c r="O4" s="359"/>
      <c r="P4" s="359"/>
      <c r="Q4" s="359"/>
      <c r="R4" s="359"/>
      <c r="S4" s="539"/>
      <c r="T4" s="540"/>
      <c r="U4" s="32"/>
    </row>
    <row r="5" spans="1:49" ht="30" customHeight="1" thickBot="1">
      <c r="B5" s="546"/>
      <c r="C5" s="538"/>
      <c r="D5" s="538"/>
      <c r="E5" s="538"/>
      <c r="F5" s="538"/>
      <c r="G5" s="538"/>
      <c r="H5" s="538"/>
      <c r="I5" s="538"/>
      <c r="J5" s="538"/>
      <c r="K5" s="538"/>
      <c r="L5" s="538"/>
      <c r="M5" s="538"/>
      <c r="N5" s="538"/>
      <c r="O5" s="538"/>
      <c r="P5" s="538"/>
      <c r="Q5" s="538"/>
      <c r="R5" s="538"/>
      <c r="S5" s="325"/>
      <c r="T5" s="541"/>
      <c r="U5" s="32"/>
      <c r="AW5" s="3"/>
    </row>
    <row r="6" spans="1:49" ht="19.95" customHeight="1">
      <c r="B6" s="160"/>
      <c r="C6" s="547" t="s">
        <v>267</v>
      </c>
      <c r="D6" s="547"/>
      <c r="E6" s="359" t="s">
        <v>121</v>
      </c>
      <c r="F6" s="359"/>
      <c r="G6" s="359"/>
      <c r="H6" s="359"/>
      <c r="I6" s="359"/>
      <c r="J6" s="359"/>
      <c r="K6" s="359"/>
      <c r="L6" s="359"/>
      <c r="M6" s="359"/>
      <c r="N6" s="359"/>
      <c r="O6" s="359"/>
      <c r="P6" s="359"/>
      <c r="Q6" s="359"/>
      <c r="R6" s="359"/>
      <c r="S6" s="539"/>
      <c r="T6" s="540"/>
      <c r="U6" s="36"/>
      <c r="Y6" s="28" t="s">
        <v>16</v>
      </c>
      <c r="Z6" s="3" t="s">
        <v>17</v>
      </c>
      <c r="AA6" s="3"/>
      <c r="AB6" s="28"/>
      <c r="AC6" s="28"/>
      <c r="AD6" s="28"/>
      <c r="AE6" s="28"/>
      <c r="AF6" s="28"/>
      <c r="AG6" s="36"/>
      <c r="AH6" s="36"/>
      <c r="AI6" s="36"/>
      <c r="AJ6" s="36"/>
      <c r="AK6" s="36"/>
      <c r="AL6" s="36"/>
      <c r="AM6" s="36"/>
      <c r="AN6" s="36"/>
      <c r="AO6" s="36"/>
      <c r="AP6" s="36"/>
      <c r="AQ6" s="36"/>
      <c r="AR6" s="36"/>
      <c r="AU6" s="15">
        <v>1</v>
      </c>
    </row>
    <row r="7" spans="1:49" ht="30" customHeight="1" thickBot="1">
      <c r="B7" s="209" t="s">
        <v>98</v>
      </c>
      <c r="C7" s="548"/>
      <c r="D7" s="548"/>
      <c r="E7" s="549"/>
      <c r="F7" s="549"/>
      <c r="G7" s="549"/>
      <c r="H7" s="549"/>
      <c r="I7" s="549"/>
      <c r="J7" s="549"/>
      <c r="K7" s="549"/>
      <c r="L7" s="549"/>
      <c r="M7" s="549"/>
      <c r="N7" s="549"/>
      <c r="O7" s="549"/>
      <c r="P7" s="549"/>
      <c r="Q7" s="549"/>
      <c r="R7" s="549"/>
      <c r="S7" s="550"/>
      <c r="T7" s="541"/>
      <c r="U7" s="36"/>
      <c r="Y7" s="28"/>
      <c r="Z7" s="3"/>
      <c r="AA7" s="3"/>
      <c r="AB7" s="28"/>
      <c r="AC7" s="28"/>
      <c r="AD7" s="28"/>
      <c r="AE7" s="28"/>
      <c r="AF7" s="28"/>
      <c r="AG7" s="36"/>
      <c r="AH7" s="36"/>
      <c r="AI7" s="36"/>
      <c r="AJ7" s="36"/>
      <c r="AK7" s="36"/>
      <c r="AL7" s="36"/>
      <c r="AM7" s="36"/>
      <c r="AN7" s="36"/>
      <c r="AO7" s="36"/>
      <c r="AP7" s="36"/>
      <c r="AQ7" s="36"/>
      <c r="AR7" s="36"/>
      <c r="AW7" s="3"/>
    </row>
    <row r="8" spans="1:49" ht="51" customHeight="1" thickBot="1">
      <c r="B8" s="210"/>
      <c r="C8" s="548"/>
      <c r="D8" s="548"/>
      <c r="E8" s="551" t="s">
        <v>122</v>
      </c>
      <c r="F8" s="551"/>
      <c r="G8" s="551"/>
      <c r="H8" s="551"/>
      <c r="I8" s="551"/>
      <c r="J8" s="551"/>
      <c r="K8" s="551"/>
      <c r="L8" s="551"/>
      <c r="M8" s="551"/>
      <c r="N8" s="551"/>
      <c r="O8" s="551"/>
      <c r="P8" s="551"/>
      <c r="Q8" s="551"/>
      <c r="R8" s="551"/>
      <c r="S8" s="552"/>
      <c r="T8" s="42"/>
      <c r="U8" s="121"/>
      <c r="X8" s="34"/>
      <c r="Y8" s="13" t="s">
        <v>22</v>
      </c>
      <c r="Z8" s="13"/>
      <c r="AA8" s="13"/>
      <c r="AB8" s="13"/>
      <c r="AC8" s="13"/>
      <c r="AD8" s="13"/>
      <c r="AE8" s="28"/>
      <c r="AF8" s="28"/>
      <c r="AG8" s="28"/>
      <c r="AH8" s="36"/>
      <c r="AI8" s="36"/>
      <c r="AJ8" s="36"/>
      <c r="AK8" s="36"/>
      <c r="AL8" s="36"/>
      <c r="AM8" s="36"/>
      <c r="AN8" s="36"/>
      <c r="AO8" s="36"/>
      <c r="AP8" s="36"/>
      <c r="AQ8" s="36"/>
      <c r="AR8" s="36"/>
      <c r="AS8" s="36"/>
      <c r="AW8" s="3"/>
    </row>
    <row r="9" spans="1:49" ht="49.95" customHeight="1" thickBot="1">
      <c r="B9" s="210"/>
      <c r="C9" s="548"/>
      <c r="D9" s="548"/>
      <c r="E9" s="359" t="s">
        <v>123</v>
      </c>
      <c r="F9" s="359"/>
      <c r="G9" s="359"/>
      <c r="H9" s="359"/>
      <c r="I9" s="359"/>
      <c r="J9" s="359"/>
      <c r="K9" s="359"/>
      <c r="L9" s="359"/>
      <c r="M9" s="359"/>
      <c r="N9" s="359"/>
      <c r="O9" s="359"/>
      <c r="P9" s="359"/>
      <c r="Q9" s="359"/>
      <c r="R9" s="359"/>
      <c r="S9" s="539"/>
      <c r="T9" s="42"/>
      <c r="U9" s="121"/>
      <c r="X9" s="34"/>
      <c r="Y9" s="13" t="s">
        <v>18</v>
      </c>
      <c r="Z9" s="13"/>
      <c r="AA9" s="13"/>
      <c r="AB9" s="13"/>
      <c r="AC9" s="13"/>
      <c r="AD9" s="13"/>
      <c r="AE9" s="28"/>
      <c r="AF9" s="28"/>
      <c r="AG9" s="28"/>
      <c r="AH9" s="36"/>
      <c r="AI9" s="36"/>
      <c r="AJ9" s="36"/>
      <c r="AK9" s="36"/>
      <c r="AL9" s="36"/>
      <c r="AM9" s="36"/>
      <c r="AN9" s="36"/>
      <c r="AO9" s="36"/>
      <c r="AP9" s="36"/>
      <c r="AQ9" s="36"/>
      <c r="AR9" s="36"/>
      <c r="AS9" s="36"/>
      <c r="AW9" s="3"/>
    </row>
    <row r="10" spans="1:49" ht="55.2" customHeight="1" thickBot="1">
      <c r="B10" s="210"/>
      <c r="C10" s="548" t="s">
        <v>268</v>
      </c>
      <c r="D10" s="548"/>
      <c r="E10" s="549" t="s">
        <v>124</v>
      </c>
      <c r="F10" s="549"/>
      <c r="G10" s="549"/>
      <c r="H10" s="549"/>
      <c r="I10" s="549"/>
      <c r="J10" s="549"/>
      <c r="K10" s="549"/>
      <c r="L10" s="549"/>
      <c r="M10" s="549"/>
      <c r="N10" s="549"/>
      <c r="O10" s="549"/>
      <c r="P10" s="549"/>
      <c r="Q10" s="549"/>
      <c r="R10" s="549"/>
      <c r="S10" s="550"/>
      <c r="T10" s="2"/>
      <c r="U10" s="121"/>
      <c r="X10" s="34"/>
      <c r="Y10" s="13" t="s">
        <v>22</v>
      </c>
      <c r="Z10" s="13"/>
      <c r="AA10" s="13"/>
      <c r="AB10" s="13"/>
      <c r="AC10" s="13"/>
      <c r="AD10" s="13"/>
      <c r="AE10" s="28"/>
      <c r="AF10" s="28"/>
      <c r="AG10" s="28"/>
      <c r="AH10" s="36"/>
      <c r="AI10" s="36"/>
      <c r="AJ10" s="36"/>
      <c r="AK10" s="36"/>
      <c r="AL10" s="36"/>
      <c r="AM10" s="36"/>
      <c r="AN10" s="36"/>
      <c r="AO10" s="36"/>
      <c r="AP10" s="36"/>
      <c r="AQ10" s="36"/>
      <c r="AR10" s="36"/>
      <c r="AS10" s="36"/>
      <c r="AW10" s="3"/>
    </row>
    <row r="11" spans="1:49" ht="83.4" customHeight="1" thickBot="1">
      <c r="B11" s="210"/>
      <c r="C11" s="548"/>
      <c r="D11" s="548"/>
      <c r="E11" s="551" t="s">
        <v>125</v>
      </c>
      <c r="F11" s="551"/>
      <c r="G11" s="551"/>
      <c r="H11" s="551"/>
      <c r="I11" s="551"/>
      <c r="J11" s="551"/>
      <c r="K11" s="551"/>
      <c r="L11" s="551"/>
      <c r="M11" s="551"/>
      <c r="N11" s="551"/>
      <c r="O11" s="551"/>
      <c r="P11" s="551"/>
      <c r="Q11" s="551"/>
      <c r="R11" s="551"/>
      <c r="S11" s="552"/>
      <c r="T11" s="42"/>
      <c r="U11" s="121"/>
      <c r="X11" s="34"/>
      <c r="Y11" s="13" t="s">
        <v>18</v>
      </c>
      <c r="Z11" s="13"/>
      <c r="AA11" s="13"/>
      <c r="AB11" s="13"/>
      <c r="AC11" s="13"/>
      <c r="AD11" s="13"/>
      <c r="AE11" s="28"/>
      <c r="AF11" s="28"/>
      <c r="AG11" s="28"/>
      <c r="AH11" s="36"/>
      <c r="AI11" s="36"/>
      <c r="AJ11" s="36"/>
      <c r="AK11" s="36"/>
      <c r="AL11" s="36"/>
      <c r="AM11" s="36"/>
      <c r="AN11" s="36"/>
      <c r="AO11" s="36"/>
      <c r="AP11" s="36"/>
      <c r="AQ11" s="36"/>
      <c r="AR11" s="36"/>
      <c r="AS11" s="36"/>
      <c r="AW11" s="3"/>
    </row>
    <row r="12" spans="1:49" ht="84" customHeight="1" thickBot="1">
      <c r="B12" s="210"/>
      <c r="C12" s="548" t="s">
        <v>271</v>
      </c>
      <c r="D12" s="548"/>
      <c r="E12" s="549" t="s">
        <v>126</v>
      </c>
      <c r="F12" s="549"/>
      <c r="G12" s="549"/>
      <c r="H12" s="549"/>
      <c r="I12" s="549"/>
      <c r="J12" s="549"/>
      <c r="K12" s="549"/>
      <c r="L12" s="549"/>
      <c r="M12" s="549"/>
      <c r="N12" s="549"/>
      <c r="O12" s="549"/>
      <c r="P12" s="549"/>
      <c r="Q12" s="549"/>
      <c r="R12" s="549"/>
      <c r="S12" s="550"/>
      <c r="T12" s="42"/>
      <c r="U12" s="121"/>
      <c r="X12" s="34"/>
      <c r="Y12" s="13" t="s">
        <v>22</v>
      </c>
      <c r="Z12" s="13"/>
      <c r="AA12" s="13"/>
      <c r="AB12" s="13"/>
      <c r="AC12" s="13"/>
      <c r="AD12" s="13"/>
      <c r="AE12" s="28"/>
      <c r="AF12" s="28"/>
      <c r="AG12" s="28"/>
      <c r="AH12" s="36"/>
      <c r="AI12" s="36"/>
      <c r="AJ12" s="36"/>
      <c r="AK12" s="36"/>
      <c r="AL12" s="36"/>
      <c r="AM12" s="36"/>
      <c r="AN12" s="36"/>
      <c r="AO12" s="36"/>
      <c r="AP12" s="36"/>
      <c r="AQ12" s="36"/>
      <c r="AR12" s="36"/>
      <c r="AS12" s="36"/>
      <c r="AW12" s="3"/>
    </row>
    <row r="13" spans="1:49" ht="49.95" customHeight="1" thickBot="1">
      <c r="B13" s="210"/>
      <c r="C13" s="548"/>
      <c r="D13" s="548"/>
      <c r="E13" s="551" t="s">
        <v>127</v>
      </c>
      <c r="F13" s="551"/>
      <c r="G13" s="551"/>
      <c r="H13" s="551"/>
      <c r="I13" s="551"/>
      <c r="J13" s="551"/>
      <c r="K13" s="551"/>
      <c r="L13" s="551"/>
      <c r="M13" s="551"/>
      <c r="N13" s="551"/>
      <c r="O13" s="551"/>
      <c r="P13" s="551"/>
      <c r="Q13" s="551"/>
      <c r="R13" s="551"/>
      <c r="S13" s="552"/>
      <c r="T13" s="2"/>
      <c r="U13" s="121"/>
      <c r="X13" s="34"/>
      <c r="Y13" s="13" t="s">
        <v>18</v>
      </c>
      <c r="Z13" s="13"/>
      <c r="AA13" s="13"/>
      <c r="AB13" s="13"/>
      <c r="AC13" s="13"/>
      <c r="AD13" s="13"/>
      <c r="AE13" s="28"/>
      <c r="AF13" s="28"/>
      <c r="AG13" s="28"/>
      <c r="AH13" s="36"/>
      <c r="AI13" s="36"/>
      <c r="AJ13" s="36"/>
      <c r="AK13" s="36"/>
      <c r="AL13" s="36"/>
      <c r="AM13" s="36"/>
      <c r="AN13" s="36"/>
      <c r="AO13" s="36"/>
      <c r="AP13" s="36"/>
      <c r="AQ13" s="36"/>
      <c r="AR13" s="36"/>
      <c r="AS13" s="36"/>
      <c r="AW13" s="3"/>
    </row>
    <row r="14" spans="1:49" ht="52.2" customHeight="1" thickBot="1">
      <c r="B14" s="210"/>
      <c r="C14" s="548"/>
      <c r="D14" s="548"/>
      <c r="E14" s="571" t="s">
        <v>128</v>
      </c>
      <c r="F14" s="571"/>
      <c r="G14" s="571"/>
      <c r="H14" s="571"/>
      <c r="I14" s="571"/>
      <c r="J14" s="571"/>
      <c r="K14" s="571"/>
      <c r="L14" s="571"/>
      <c r="M14" s="571"/>
      <c r="N14" s="571"/>
      <c r="O14" s="571"/>
      <c r="P14" s="571"/>
      <c r="Q14" s="571"/>
      <c r="R14" s="571"/>
      <c r="S14" s="572"/>
      <c r="T14" s="42"/>
      <c r="U14" s="121"/>
      <c r="X14" s="34"/>
      <c r="Y14" s="13" t="s">
        <v>18</v>
      </c>
      <c r="Z14" s="13"/>
      <c r="AA14" s="13"/>
      <c r="AB14" s="13"/>
      <c r="AC14" s="13"/>
      <c r="AD14" s="13"/>
      <c r="AE14" s="28"/>
      <c r="AF14" s="28"/>
      <c r="AG14" s="28"/>
      <c r="AH14" s="36"/>
      <c r="AI14" s="36"/>
      <c r="AJ14" s="36"/>
      <c r="AK14" s="36"/>
      <c r="AL14" s="36"/>
      <c r="AM14" s="36"/>
      <c r="AN14" s="36"/>
      <c r="AO14" s="36"/>
      <c r="AP14" s="36"/>
      <c r="AQ14" s="36"/>
      <c r="AR14" s="36"/>
      <c r="AS14" s="36"/>
      <c r="AW14" s="3"/>
    </row>
    <row r="15" spans="1:49" ht="6" customHeight="1">
      <c r="B15" s="27"/>
      <c r="C15" s="212"/>
      <c r="D15" s="212"/>
      <c r="E15" s="31"/>
      <c r="F15" s="31"/>
      <c r="G15" s="31"/>
      <c r="H15" s="31"/>
      <c r="I15" s="31"/>
      <c r="J15" s="31"/>
      <c r="K15" s="31"/>
      <c r="L15" s="31"/>
      <c r="M15" s="31"/>
      <c r="N15" s="31"/>
      <c r="O15" s="31"/>
      <c r="P15" s="31"/>
      <c r="Q15" s="31"/>
      <c r="R15" s="31"/>
      <c r="S15" s="31"/>
      <c r="T15" s="213"/>
      <c r="U15" s="121"/>
      <c r="X15" s="34"/>
      <c r="Y15" s="13"/>
      <c r="Z15" s="13"/>
      <c r="AA15" s="13"/>
      <c r="AB15" s="13"/>
      <c r="AC15" s="13"/>
      <c r="AD15" s="13"/>
      <c r="AE15" s="28"/>
      <c r="AF15" s="28"/>
      <c r="AG15" s="28"/>
      <c r="AH15" s="36"/>
      <c r="AI15" s="36"/>
      <c r="AJ15" s="36"/>
      <c r="AK15" s="36"/>
      <c r="AL15" s="36"/>
      <c r="AM15" s="36"/>
      <c r="AN15" s="36"/>
      <c r="AO15" s="36"/>
      <c r="AP15" s="36"/>
      <c r="AQ15" s="36"/>
      <c r="AR15" s="36"/>
      <c r="AS15" s="36"/>
      <c r="AW15" s="3"/>
    </row>
    <row r="16" spans="1:49" ht="15.75" customHeight="1" thickBot="1">
      <c r="B16" s="15" t="s">
        <v>240</v>
      </c>
      <c r="C16" s="3"/>
      <c r="D16" s="15"/>
      <c r="E16" s="15"/>
      <c r="F16" s="28"/>
      <c r="G16" s="3"/>
      <c r="H16" s="15"/>
      <c r="I16" s="15"/>
      <c r="J16" s="15"/>
      <c r="K16" s="15"/>
      <c r="L16" s="15"/>
      <c r="M16" s="15"/>
      <c r="N16" s="15"/>
      <c r="O16" s="15"/>
      <c r="P16" s="15"/>
      <c r="Q16" s="15"/>
      <c r="R16" s="15"/>
      <c r="S16" s="15"/>
      <c r="T16" s="15"/>
      <c r="U16" s="15"/>
      <c r="Y16" s="13" t="s">
        <v>21</v>
      </c>
      <c r="AU16" s="15">
        <v>2</v>
      </c>
    </row>
    <row r="17" spans="2:47" ht="15.75" customHeight="1">
      <c r="B17" s="553" t="s">
        <v>137</v>
      </c>
      <c r="C17" s="215" t="s">
        <v>142</v>
      </c>
      <c r="D17" s="215"/>
      <c r="E17" s="216"/>
      <c r="F17" s="217"/>
      <c r="G17" s="218"/>
      <c r="H17" s="219"/>
      <c r="I17" s="219"/>
      <c r="J17" s="219"/>
      <c r="K17" s="215"/>
      <c r="L17" s="215"/>
      <c r="M17" s="215"/>
      <c r="N17" s="215"/>
      <c r="O17" s="215"/>
      <c r="P17" s="220" t="s">
        <v>136</v>
      </c>
      <c r="Q17" s="221" t="str">
        <f>IF(T4="○","適合","不適合")</f>
        <v>不適合</v>
      </c>
      <c r="R17" s="221"/>
      <c r="S17" s="559" t="str">
        <f>IF(AND(Q17="適合",H18="適合"),"適合","不適合")</f>
        <v>不適合</v>
      </c>
      <c r="T17" s="560"/>
      <c r="U17" s="15"/>
      <c r="Y17" s="13" t="s">
        <v>21</v>
      </c>
      <c r="AU17" s="15">
        <v>2</v>
      </c>
    </row>
    <row r="18" spans="2:47" ht="15.75" customHeight="1" thickBot="1">
      <c r="B18" s="554"/>
      <c r="C18" s="222" t="s">
        <v>140</v>
      </c>
      <c r="D18" s="222"/>
      <c r="E18" s="222"/>
      <c r="F18" s="223">
        <f>COUNTIF(T6:T14,"○")</f>
        <v>0</v>
      </c>
      <c r="G18" s="224" t="s">
        <v>144</v>
      </c>
      <c r="H18" s="570" t="str">
        <f>IF(F18&gt;1,"適合","不適合")</f>
        <v>不適合</v>
      </c>
      <c r="I18" s="570"/>
      <c r="J18" s="225"/>
      <c r="K18" s="226"/>
      <c r="L18" s="222"/>
      <c r="M18" s="222"/>
      <c r="N18" s="222"/>
      <c r="O18" s="222"/>
      <c r="P18" s="222"/>
      <c r="Q18" s="222"/>
      <c r="R18" s="222"/>
      <c r="S18" s="561"/>
      <c r="T18" s="562"/>
      <c r="U18" s="15"/>
      <c r="Y18" s="13" t="s">
        <v>21</v>
      </c>
      <c r="AU18" s="15">
        <v>2</v>
      </c>
    </row>
    <row r="19" spans="2:47" ht="5.4" customHeight="1" thickBot="1">
      <c r="C19" s="15"/>
      <c r="D19" s="15"/>
      <c r="E19" s="227"/>
      <c r="F19" s="228"/>
      <c r="G19" s="3"/>
      <c r="H19" s="15"/>
      <c r="I19" s="15"/>
      <c r="J19" s="15"/>
      <c r="K19" s="15"/>
      <c r="L19" s="15"/>
      <c r="M19" s="15"/>
      <c r="N19" s="15"/>
      <c r="O19" s="15"/>
      <c r="P19" s="15"/>
      <c r="Q19" s="15"/>
      <c r="R19" s="15"/>
      <c r="S19" s="15"/>
      <c r="T19" s="15"/>
      <c r="U19" s="15"/>
      <c r="Y19" s="13" t="s">
        <v>21</v>
      </c>
      <c r="AU19" s="15">
        <v>2</v>
      </c>
    </row>
    <row r="20" spans="2:47" ht="15.75" customHeight="1">
      <c r="B20" s="556" t="s">
        <v>138</v>
      </c>
      <c r="C20" s="215" t="s">
        <v>143</v>
      </c>
      <c r="D20" s="215"/>
      <c r="E20" s="216"/>
      <c r="F20" s="217"/>
      <c r="G20" s="218"/>
      <c r="H20" s="573"/>
      <c r="I20" s="573"/>
      <c r="J20" s="219"/>
      <c r="K20" s="215"/>
      <c r="L20" s="215"/>
      <c r="M20" s="215"/>
      <c r="N20" s="215"/>
      <c r="O20" s="215"/>
      <c r="P20" s="229" t="s">
        <v>136</v>
      </c>
      <c r="Q20" s="221" t="str">
        <f>IF(T4="○","適合","不適合")</f>
        <v>不適合</v>
      </c>
      <c r="R20" s="221"/>
      <c r="S20" s="563" t="str">
        <f>IF(AND(Q20="適合",H21="適合",Q21="適合",H22="適合"),"適合","不適合")</f>
        <v>不適合</v>
      </c>
      <c r="T20" s="564"/>
      <c r="U20" s="15"/>
      <c r="Y20" s="13" t="s">
        <v>21</v>
      </c>
      <c r="AU20" s="15">
        <v>2</v>
      </c>
    </row>
    <row r="21" spans="2:47" ht="15.75" customHeight="1">
      <c r="B21" s="557"/>
      <c r="C21" s="230" t="s">
        <v>141</v>
      </c>
      <c r="D21" s="230"/>
      <c r="E21" s="231" t="s">
        <v>132</v>
      </c>
      <c r="F21" s="232">
        <f>COUNTIF(T6:T9,"○")</f>
        <v>0</v>
      </c>
      <c r="G21" s="231" t="s">
        <v>131</v>
      </c>
      <c r="H21" s="569" t="str">
        <f>IF(F21&gt;=1,"適合","不適合")</f>
        <v>不適合</v>
      </c>
      <c r="I21" s="569"/>
      <c r="J21" s="233"/>
      <c r="K21" s="233"/>
      <c r="L21" s="182" t="s">
        <v>133</v>
      </c>
      <c r="M21" s="230"/>
      <c r="N21" s="230"/>
      <c r="O21" s="234">
        <f>COUNTIF(T10:T11,"○")</f>
        <v>0</v>
      </c>
      <c r="P21" s="235" t="s">
        <v>136</v>
      </c>
      <c r="Q21" s="233" t="str">
        <f>IF(O21&gt;=1,"適合","不適合")</f>
        <v>不適合</v>
      </c>
      <c r="R21" s="233"/>
      <c r="S21" s="565"/>
      <c r="T21" s="566"/>
      <c r="U21" s="15"/>
      <c r="Y21" s="13" t="s">
        <v>21</v>
      </c>
      <c r="AU21" s="15">
        <v>2</v>
      </c>
    </row>
    <row r="22" spans="2:47" ht="15.75" customHeight="1" thickBot="1">
      <c r="B22" s="558"/>
      <c r="C22" s="222" t="s">
        <v>146</v>
      </c>
      <c r="D22" s="222"/>
      <c r="E22" s="222"/>
      <c r="F22" s="236">
        <f>COUNTIF(T6:T14,"○")</f>
        <v>0</v>
      </c>
      <c r="G22" s="224" t="s">
        <v>131</v>
      </c>
      <c r="H22" s="226" t="str">
        <f>IF(F22&gt;3,"適合","不適合")</f>
        <v>不適合</v>
      </c>
      <c r="I22" s="214"/>
      <c r="J22" s="214"/>
      <c r="K22" s="226"/>
      <c r="L22" s="237"/>
      <c r="M22" s="237"/>
      <c r="N22" s="237"/>
      <c r="O22" s="237"/>
      <c r="P22" s="237"/>
      <c r="Q22" s="237"/>
      <c r="R22" s="237"/>
      <c r="S22" s="567"/>
      <c r="T22" s="568"/>
      <c r="U22" s="119"/>
      <c r="Y22" s="13" t="s">
        <v>21</v>
      </c>
      <c r="AU22" s="15">
        <v>2</v>
      </c>
    </row>
    <row r="23" spans="2:47" ht="15.75" customHeight="1">
      <c r="C23" s="15"/>
      <c r="D23" s="15"/>
      <c r="E23" s="15"/>
      <c r="F23" s="28"/>
      <c r="G23" s="3"/>
      <c r="H23" s="15"/>
      <c r="I23" s="15"/>
      <c r="J23" s="15"/>
      <c r="K23" s="15"/>
      <c r="L23" s="15"/>
      <c r="M23" s="15"/>
      <c r="N23" s="15"/>
      <c r="O23" s="15"/>
      <c r="P23" s="15"/>
      <c r="Q23" s="15"/>
      <c r="R23" s="15"/>
      <c r="S23" s="15"/>
      <c r="T23" s="15"/>
      <c r="U23" s="15"/>
      <c r="Y23" s="13" t="s">
        <v>21</v>
      </c>
      <c r="AU23" s="15">
        <v>2</v>
      </c>
    </row>
    <row r="24" spans="2:47" ht="15.75" customHeight="1">
      <c r="C24" s="15"/>
      <c r="D24" s="15"/>
      <c r="E24" s="15"/>
      <c r="F24" s="28"/>
      <c r="G24" s="3"/>
      <c r="H24" s="15"/>
      <c r="I24" s="15"/>
      <c r="J24" s="15"/>
      <c r="K24" s="15"/>
      <c r="L24" s="15"/>
      <c r="M24" s="15"/>
      <c r="N24" s="15"/>
      <c r="O24" s="15"/>
      <c r="P24" s="15"/>
      <c r="Q24" s="15"/>
      <c r="R24" s="15"/>
      <c r="S24" s="15"/>
      <c r="T24" s="15"/>
      <c r="U24" s="15"/>
      <c r="AU24" s="15">
        <v>2</v>
      </c>
    </row>
    <row r="25" spans="2:47" ht="15.75" customHeight="1">
      <c r="C25" s="3"/>
      <c r="D25" s="15"/>
      <c r="E25" s="15"/>
      <c r="F25" s="37"/>
      <c r="G25" s="3"/>
      <c r="H25" s="3"/>
      <c r="I25" s="3"/>
      <c r="J25" s="3"/>
      <c r="K25" s="3"/>
      <c r="L25" s="15"/>
      <c r="M25" s="15"/>
      <c r="N25" s="15"/>
      <c r="O25" s="15"/>
      <c r="P25" s="15"/>
      <c r="Q25" s="15"/>
      <c r="R25" s="15"/>
      <c r="S25" s="15"/>
      <c r="T25" s="15"/>
      <c r="U25" s="15"/>
      <c r="Y25" s="13" t="s">
        <v>21</v>
      </c>
      <c r="AU25" s="15">
        <v>2</v>
      </c>
    </row>
    <row r="30" spans="2:47" ht="15" customHeight="1"/>
    <row r="31" spans="2:47" ht="15" customHeight="1"/>
    <row r="32" spans="2:47" ht="15" customHeight="1"/>
    <row r="33" ht="15" customHeight="1"/>
    <row r="34" ht="15" customHeight="1"/>
    <row r="35" ht="15" customHeight="1"/>
    <row r="36" ht="15" customHeight="1"/>
    <row r="37" ht="15" customHeight="1"/>
    <row r="38" ht="15" customHeight="1"/>
    <row r="39" ht="15" customHeight="1"/>
    <row r="40" ht="15" customHeight="1"/>
    <row r="41" ht="15" customHeight="1"/>
  </sheetData>
  <sheetProtection algorithmName="SHA-512" hashValue="nC9T1Df225fHAmObmRiEVXJsdMm0Ahsjx8VAZuyr8RemCYcsZ1uJEwEKUAAOCD76Qk1bFVqrh2cJR7JGhD1mcA==" saltValue="yv9TAcC0tWYVNIjbDxTlQg==" spinCount="100000" sheet="1" formatRows="0"/>
  <dataConsolidate/>
  <mergeCells count="24">
    <mergeCell ref="B17:B18"/>
    <mergeCell ref="S17:T18"/>
    <mergeCell ref="B20:B22"/>
    <mergeCell ref="S20:T22"/>
    <mergeCell ref="H21:I21"/>
    <mergeCell ref="H20:I20"/>
    <mergeCell ref="H18:I18"/>
    <mergeCell ref="C10:D11"/>
    <mergeCell ref="E10:S10"/>
    <mergeCell ref="E11:S11"/>
    <mergeCell ref="C12:D14"/>
    <mergeCell ref="E12:S12"/>
    <mergeCell ref="E13:S13"/>
    <mergeCell ref="E14:S14"/>
    <mergeCell ref="B3:D3"/>
    <mergeCell ref="E3:T3"/>
    <mergeCell ref="C4:S5"/>
    <mergeCell ref="T4:T5"/>
    <mergeCell ref="C6:D9"/>
    <mergeCell ref="E6:S7"/>
    <mergeCell ref="T6:T7"/>
    <mergeCell ref="E8:S8"/>
    <mergeCell ref="E9:S9"/>
    <mergeCell ref="B4:B5"/>
  </mergeCells>
  <phoneticPr fontId="2"/>
  <conditionalFormatting sqref="B20:H20 J20:T20 B21:T22">
    <cfRule type="expression" dxfId="3" priority="2">
      <formula>$E$3="評価基準"</formula>
    </cfRule>
    <cfRule type="expression" priority="3">
      <formula>$E$3="評価基準"</formula>
    </cfRule>
  </conditionalFormatting>
  <conditionalFormatting sqref="B17:T17 B18:H18 J18:T18">
    <cfRule type="expression" dxfId="2" priority="1">
      <formula>$E$3="誘導水準"</formula>
    </cfRule>
  </conditionalFormatting>
  <conditionalFormatting sqref="E3">
    <cfRule type="expression" dxfId="1" priority="361">
      <formula>#REF!&lt;&gt;#REF!</formula>
    </cfRule>
  </conditionalFormatting>
  <conditionalFormatting sqref="F23 F25">
    <cfRule type="expression" dxfId="0" priority="7">
      <formula>#REF!&lt;&gt;#REF!</formula>
    </cfRule>
  </conditionalFormatting>
  <dataValidations count="4">
    <dataValidation type="list" allowBlank="1" showInputMessage="1" showErrorMessage="1" sqref="F25" xr:uid="{00000000-0002-0000-0500-000000000000}">
      <formula1>$X$25:$Y$25</formula1>
    </dataValidation>
    <dataValidation type="list" allowBlank="1" showInputMessage="1" showErrorMessage="1" sqref="F23 F16" xr:uid="{00000000-0002-0000-0500-000001000000}">
      <formula1>#REF!</formula1>
    </dataValidation>
    <dataValidation type="list" allowBlank="1" showInputMessage="1" showErrorMessage="1" sqref="E3:T3" xr:uid="{00000000-0002-0000-0500-000002000000}">
      <formula1>"　,評価基準,誘導水準"</formula1>
    </dataValidation>
    <dataValidation type="list" allowBlank="1" showInputMessage="1" showErrorMessage="1" sqref="T4:T14" xr:uid="{00000000-0002-0000-0500-000003000000}">
      <formula1>"　,○"</formula1>
    </dataValidation>
  </dataValidations>
  <printOptions horizontalCentered="1"/>
  <pageMargins left="0.31496062992125984" right="0.31496062992125984" top="0.78740157480314965" bottom="0.59055118110236227" header="0.31496062992125984" footer="0.19685039370078741"/>
  <pageSetup paperSize="9" scale="95" fitToHeight="0" orientation="portrait" r:id="rId1"/>
  <headerFooter>
    <oddFooter>&amp;L都市開発諸制度チェックシート2025年度版</oddFooter>
  </headerFooter>
  <colBreaks count="1" manualBreakCount="1">
    <brk id="22" max="1048575" man="1"/>
  </colBreaks>
  <ignoredErrors>
    <ignoredError sqref="Q17 F21 H22" unlockedFormula="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建築物の概要</vt:lpstr>
      <vt:lpstr>➀住宅（環境性能+再エネ化率）</vt:lpstr>
      <vt:lpstr>➀非住宅（環境性能+再エネ化率）</vt:lpstr>
      <vt:lpstr>②住宅・非住宅共通 (再エネ)</vt:lpstr>
      <vt:lpstr>③住宅(エネマネ)</vt:lpstr>
      <vt:lpstr>③非住宅(エネマネ)</vt:lpstr>
      <vt:lpstr>'➀住宅（環境性能+再エネ化率）'!Print_Area</vt:lpstr>
      <vt:lpstr>'➀非住宅（環境性能+再エネ化率）'!Print_Area</vt:lpstr>
      <vt:lpstr>'②住宅・非住宅共通 (再エネ)'!Print_Area</vt:lpstr>
      <vt:lpstr>'③住宅(エネマネ)'!Print_Area</vt:lpstr>
      <vt:lpstr>'③非住宅(エネマネ)'!Print_Area</vt:lpstr>
      <vt:lpstr>建築物の概要!Print_Area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