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3_決算\令和３年度　決算統計\43 財政状況資料集の公表\1回目\06 都→区（再修正確認・総務省修正部分確認依頼）\04_新宿区\"/>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<sst xmlns="http://schemas.openxmlformats.org/spreadsheetml/2006/main" count="1157" uniqueCount="577">
  <si>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</si>
  <si>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</si>
  <si>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</si>
  <si>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</si>
  <si>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</si>
  <si>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</si>
  <si>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</si>
  <si>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</si>
  <si>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</si>
  <si>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</si>
  <si>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</si>
  <si>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</si>
  <si>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</si>
  <si>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</si>
  <si>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</si>
  <si>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</si>
  <si>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</si>
  <si>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</si>
  <si>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</si>
  <si>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</si>
  <si>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</si>
  <si>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</si>
  <si>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</si>
  <si>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</si>
  <si>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</si>
  <si>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</si>
  <si>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</si>
  <si>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</si>
  <si>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</si>
  <si>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</si>
  <si>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</si>
  <si>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</si>
  <si>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</si>
  <si>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</si>
  <si>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</si>
  <si>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</si>
  <si>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</si>
  <si>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</si>
  <si>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</si>
  <si>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</si>
  <si>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</si>
  <si>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</si>
  <si>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</si>
  <si>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</si>
  <si>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</si>
  <si>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</si>
  <si>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</si>
  <si>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</si>
  <si>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</si>
  <si>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</si>
  <si>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</si>
  <si>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</si>
  <si>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</si>
  <si>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</si>
  <si>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</si>
  <si>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</si>
  <si>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</si>
  <si>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</si>
  <si>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</si>
  <si>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</si>
  <si>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</si>
  <si>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</si>
  <si>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</si>
  <si>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</si>
  <si>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</si>
  <si>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</si>
  <si>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</si>
  <si>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</si>
  <si>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</si>
  <si>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</si>
  <si>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</si>
  <si>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</si>
  <si>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</si>
  <si>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</si>
  <si>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</si>
  <si>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</si>
  <si>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</si>
  <si>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</si>
  <si>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</si>
  <si>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</si>
  <si>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</si>
  <si>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</si>
  <si>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</si>
  <si>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</si>
  <si>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</si>
  <si>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</si>
  <si>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</si>
  <si>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</si>
  <si>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</si>
  <si>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</si>
  <si>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</si>
  <si>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</si>
  <si>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</si>
  <si>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</si>
  <si>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</si>
  <si>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</si>
  <si>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</si>
  <si>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新宿区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</si>
  <si>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</si>
  <si>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</si>
  <si>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</si>
  <si>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</si>
  <si>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</si>
  <si>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</si>
  <si>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</si>
  <si>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</si>
  <si>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</si>
  <si>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</si>
  <si>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</si>
  <si>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</si>
  <si>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</si>
  <si>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</si>
  <si>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</si>
  <si>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</si>
  <si>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</si>
  <si>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</si>
  <si>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</si>
  <si>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</si>
  <si>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</si>
  <si>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</si>
  <si>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</si>
  <si>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</si>
  <si>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</si>
  <si>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</si>
  <si>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</si>
  <si>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</si>
  <si>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</si>
  <si>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</si>
  <si>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</si>
  <si>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</si>
  <si>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</si>
  <si>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</si>
  <si>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</si>
  <si>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</si>
  <si>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</si>
  <si>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</si>
  <si>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</si>
  <si>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</si>
  <si>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</si>
  <si>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</si>
  <si>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</si>
  <si>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</si>
  <si>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</si>
  <si>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</si>
  <si>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</si>
  <si>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</si>
  <si>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</si>
  <si>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</si>
  <si>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</si>
  <si>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</si>
  <si>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</si>
  <si>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</si>
  <si>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</si>
  <si>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</si>
  <si>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</si>
  <si>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</si>
  <si>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</si>
  <si>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</si>
  <si>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</si>
  <si>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</si>
  <si>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</si>
  <si>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</si>
  <si>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</si>
  <si>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</si>
  <si>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</si>
  <si>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</si>
  <si>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</si>
  <si>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</si>
  <si>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</si>
  <si>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</si>
  <si>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</si>
  <si>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</si>
  <si>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</si>
  <si>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</si>
  <si>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</si>
  <si>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</si>
  <si>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</si>
  <si>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</si>
  <si>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</si>
  <si>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</si>
  <si>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</si>
  <si>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</si>
  <si>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</si>
  <si>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</si>
  <si>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</si>
  <si>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</si>
  <si>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</si>
  <si>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</si>
  <si>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</si>
  <si>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</si>
  <si>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</si>
  <si>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</si>
  <si>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</si>
  <si>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</si>
  <si>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</si>
  <si>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</si>
  <si>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</si>
  <si>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</si>
  <si>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</si>
  <si>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</si>
  <si>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</si>
  <si>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</si>
  <si>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</si>
  <si>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</si>
  <si>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</si>
  <si>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</si>
  <si>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</si>
  <si>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</si>
  <si>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</si>
  <si>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</si>
  <si>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</si>
  <si>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</si>
  <si>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</si>
  <si>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</si>
  <si>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</si>
  <si>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</si>
  <si>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東京都新宿区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</si>
  <si>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</si>
  <si>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</si>
  <si>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</si>
  <si>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</si>
  <si>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</si>
  <si>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</si>
  <si>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</si>
  <si>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</si>
  <si>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</si>
  <si>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</si>
  <si>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</si>
  <si>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</si>
  <si>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</si>
  <si>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</si>
  <si>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</si>
  <si>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</si>
  <si>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</si>
  <si>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</si>
  <si>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</si>
  <si>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</si>
  <si>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</si>
  <si>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</si>
  <si>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</si>
  <si>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</si>
  <si>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</si>
  <si>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</si>
  <si>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</si>
  <si>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</si>
  <si>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</si>
  <si>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</si>
  <si>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</si>
  <si>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</si>
  <si>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</si>
  <si>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</si>
  <si>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</si>
  <si>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</si>
  <si>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</si>
  <si>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</si>
  <si>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</si>
  <si>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</si>
  <si>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</si>
  <si>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</si>
  <si>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</si>
  <si>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</si>
  <si>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</si>
  <si>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</si>
  <si>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</si>
  <si>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</si>
  <si>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</si>
  <si>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</si>
  <si>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</si>
  <si>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</si>
  <si>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</si>
  <si>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</si>
  <si>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</si>
  <si>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</si>
  <si>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</si>
  <si>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</si>
  <si>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</si>
  <si>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</si>
  <si>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</si>
  <si>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</si>
  <si>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</si>
  <si>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</si>
  <si>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</si>
  <si>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</si>
  <si>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</si>
  <si>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</si>
  <si>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</si>
  <si>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</si>
  <si>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</si>
  <si>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</si>
  <si>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</si>
  <si>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</si>
  <si>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</si>
  <si>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</si>
  <si>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</si>
  <si>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</si>
  <si>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</si>
  <si>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</si>
  <si>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</si>
  <si>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</si>
  <si>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</si>
  <si>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</si>
  <si>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</si>
  <si>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</si>
  <si>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</si>
  <si>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</si>
  <si>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</si>
  <si>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</si>
  <si>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</si>
  <si>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</si>
  <si>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</si>
  <si>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</si>
  <si>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</si>
  <si>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</si>
  <si>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</si>
  <si>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</si>
  <si>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</si>
  <si>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</si>
  <si>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</si>
  <si>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</si>
  <si>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</si>
  <si>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</si>
  <si>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</si>
  <si>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</si>
  <si>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</si>
  <si>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</si>
  <si>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</si>
  <si>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</si>
  <si>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</si>
  <si>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</si>
  <si>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</si>
  <si>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</si>
  <si>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</si>
  <si>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</si>
  <si>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</si>
  <si>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</si>
  <si>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</si>
  <si>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</si>
  <si>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工業用水道</t>
    <phoneticPr fontId="5"/>
  </si>
  <si>
    <t>加入世帯数(世帯)</t>
  </si>
  <si>
    <t>　繰出金</t>
    <phoneticPr fontId="5"/>
  </si>
  <si>
    <t>諸収入</t>
  </si>
  <si>
    <t>交通</t>
    <phoneticPr fontId="5"/>
  </si>
  <si>
    <t>被保険者数(人)</t>
  </si>
  <si>
    <t>　積立金</t>
    <phoneticPr fontId="5"/>
  </si>
  <si>
    <t>地方債</t>
  </si>
  <si>
    <t>電気</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</si>
  <si>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</si>
  <si>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</si>
  <si>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</si>
  <si>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</si>
  <si>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</si>
  <si>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</si>
  <si>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</si>
  <si>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</si>
  <si>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</si>
  <si>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</si>
  <si>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</si>
  <si>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</si>
  <si>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</si>
  <si>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</si>
  <si>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</si>
  <si>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</si>
  <si>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</si>
  <si>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</si>
  <si>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</si>
  <si>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</si>
  <si>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</si>
  <si>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</si>
  <si>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</si>
  <si>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</si>
  <si>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</si>
  <si>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東京都新宿区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</si>
  <si>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</si>
  <si>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</si>
  <si>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</si>
  <si>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</si>
  <si>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</si>
  <si>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</si>
  <si>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</si>
  <si>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</si>
  <si>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</si>
  <si>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</si>
  <si>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</si>
  <si>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</si>
  <si>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</si>
  <si>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</si>
  <si>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</si>
  <si>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</si>
  <si>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</si>
  <si>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</si>
  <si>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</si>
  <si>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</si>
  <si>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</si>
  <si>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</si>
  <si>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</si>
  <si>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</si>
  <si>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</si>
  <si>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</si>
  <si>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</si>
  <si>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</si>
  <si>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</si>
  <si>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</si>
  <si>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</si>
  <si>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</si>
  <si>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</si>
  <si>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</si>
  <si>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</si>
  <si>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</si>
  <si>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</si>
  <si>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</si>
  <si>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</si>
  <si>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</si>
  <si>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</si>
  <si>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</si>
  <si>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</si>
  <si>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</si>
  <si>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</si>
  <si>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</si>
  <si>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</si>
  <si>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</si>
  <si>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</si>
  <si>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</si>
  <si>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</si>
  <si>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</si>
  <si>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</si>
  <si>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</si>
  <si>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</si>
  <si>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</si>
  <si>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</si>
  <si>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</si>
  <si>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</si>
  <si>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</si>
  <si>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</si>
  <si>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</si>
  <si>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</si>
  <si>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</si>
  <si>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</si>
  <si>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</si>
  <si>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</si>
  <si>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</si>
  <si>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</si>
  <si>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</si>
  <si>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</si>
  <si>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</si>
  <si>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</si>
  <si>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</si>
  <si>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</si>
  <si>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</si>
  <si>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</si>
  <si>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</si>
  <si>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</si>
  <si>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</si>
  <si>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</si>
  <si>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</si>
  <si>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</si>
  <si>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</si>
  <si>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</si>
  <si>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</si>
  <si>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</si>
  <si>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</si>
  <si>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</si>
  <si>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</si>
  <si>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</si>
  <si>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</si>
  <si>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</si>
  <si>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</si>
  <si>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</si>
  <si>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</si>
  <si>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</si>
  <si>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</si>
  <si>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</si>
  <si>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</si>
  <si>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</si>
  <si>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</si>
  <si>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</si>
  <si>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</si>
  <si>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</si>
  <si>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</si>
  <si>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</si>
  <si>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</si>
  <si>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</si>
  <si>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</si>
  <si>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</si>
  <si>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</si>
  <si>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</si>
  <si>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</si>
  <si>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</si>
  <si>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</si>
  <si>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</si>
  <si>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</si>
  <si>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</si>
  <si>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</si>
  <si>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</si>
  <si>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</si>
  <si>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</si>
  <si>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</si>
  <si>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</si>
  <si>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</si>
  <si>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</si>
  <si>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</si>
  <si>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</si>
  <si>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</si>
  <si>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</si>
  <si>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</si>
  <si>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</si>
  <si>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</si>
  <si>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</si>
  <si>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</si>
  <si>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</si>
  <si>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</si>
  <si>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</si>
  <si>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</si>
  <si>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</si>
  <si>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</si>
  <si>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</si>
  <si>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</si>
  <si>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</si>
  <si>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</si>
  <si>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</si>
  <si>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</si>
  <si>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</si>
  <si>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</si>
  <si>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</si>
  <si>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</si>
  <si>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</si>
  <si>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</si>
  <si>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</si>
  <si>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</si>
  <si>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</si>
  <si>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</si>
  <si>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</si>
  <si>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</si>
  <si>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</si>
  <si>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</si>
  <si>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</si>
  <si>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</si>
  <si>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</si>
  <si>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</si>
  <si>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</si>
  <si>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</si>
  <si>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</si>
  <si>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</si>
  <si>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</si>
  <si>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</si>
  <si>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</si>
  <si>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</si>
  <si>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</si>
  <si>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</si>
  <si>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</si>
  <si>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介護保険特別会計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</si>
  <si>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</si>
  <si>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</si>
  <si>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</si>
  <si>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</si>
  <si>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</si>
  <si>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</si>
  <si>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</si>
  <si>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</si>
  <si>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</si>
  <si>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</si>
  <si>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社会資本等整備基金</t>
    <rPh sb="0" eb="2">
      <t>シャカイ</t>
    </rPh>
    <rPh sb="2" eb="4">
      <t>シホン</t>
    </rPh>
    <rPh sb="4" eb="5">
      <t>トウ</t>
    </rPh>
    <rPh sb="5" eb="7">
      <t>セイビ</t>
    </rPh>
    <rPh sb="7" eb="9">
      <t>キキン</t>
    </rPh>
    <phoneticPr fontId="2"/>
  </si>
  <si>
    <t>義務教育施設整備等次世代育成環境整備基金</t>
    <phoneticPr fontId="2"/>
  </si>
  <si>
    <t>高齢者福祉活動基金</t>
    <rPh sb="0" eb="3">
      <t>コウレイシャ</t>
    </rPh>
    <rPh sb="3" eb="5">
      <t>フクシ</t>
    </rPh>
    <rPh sb="5" eb="7">
      <t>カツドウ</t>
    </rPh>
    <rPh sb="7" eb="9">
      <t>キキン</t>
    </rPh>
    <phoneticPr fontId="2"/>
  </si>
  <si>
    <t>障害者福祉活動基金</t>
    <rPh sb="0" eb="3">
      <t>ショウガイシャ</t>
    </rPh>
    <rPh sb="3" eb="5">
      <t>フクシ</t>
    </rPh>
    <rPh sb="5" eb="7">
      <t>カツドウ</t>
    </rPh>
    <rPh sb="7" eb="9">
      <t>キキン</t>
    </rPh>
    <phoneticPr fontId="2"/>
  </si>
  <si>
    <t>みどり公園基金</t>
    <rPh sb="3" eb="5">
      <t>コウエン</t>
    </rPh>
    <rPh sb="5" eb="7">
      <t>キキン</t>
    </rPh>
    <phoneticPr fontId="2"/>
  </si>
  <si>
    <t>特別区人事・厚生事務組合</t>
  </si>
  <si>
    <t>特別区競馬組合</t>
  </si>
  <si>
    <t>東京二十三区清掃一部事務組合</t>
  </si>
  <si>
    <t>東京都後期高齢者医療広域連合（一般会計）</t>
  </si>
  <si>
    <t>東京都後期高齢者医療広域連合（後期高齢者医療特別会計）</t>
  </si>
  <si>
    <t>法適用</t>
    <rPh sb="0" eb="1">
      <t>ホウ</t>
    </rPh>
    <rPh sb="1" eb="3">
      <t>テキヨウ</t>
    </rPh>
    <phoneticPr fontId="6"/>
  </si>
  <si>
    <t>新宿未来創造財団</t>
  </si>
  <si>
    <t>新宿区土地開発公社</t>
  </si>
  <si>
    <t>新宿区勤労者・仕事支援センター</t>
  </si>
  <si>
    <t>〇</t>
  </si>
  <si>
    <t>‐</t>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</si>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</sst>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3"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46686</c:v>
                </c:pt>
                <c:pt idx="1">
                  <c:v>49796</c:v>
                </c:pt>
                <c:pt idx="2">
                  <c:v>51681</c:v>
                </c:pt>
                <c:pt idx="3">
                  <c:v>50465</c:v>
                </c:pt>
                <c:pt idx="4">
                  <c:v>51679</c:v>
                </c:pt>
              </c:numCache>
            </c:numRef>
          </c:val>
          <c:smooth val="0"/>
          <c:extLst>
            <c:ext xmlns:c16="http://schemas.microsoft.com/office/drawing/2014/chart" uri="{C3380CC4-5D6E-409C-BE32-E72D297353CC}">
              <c16:uniqueId val="{00000000-D6EC-4FB3-BA84-93C1E4D1F3A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26277</c:v>
                </c:pt>
                <c:pt idx="1">
                  <c:v>25924</c:v>
                </c:pt>
                <c:pt idx="2">
                  <c:v>29453</c:v>
                </c:pt>
                <c:pt idx="3">
                  <c:v>24410</c:v>
                </c:pt>
                <c:pt idx="4">
                  <c:v>26428</c:v>
                </c:pt>
              </c:numCache>
            </c:numRef>
          </c:val>
          <c:smooth val="0"/>
          <c:extLst>
            <c:ext xmlns:c16="http://schemas.microsoft.com/office/drawing/2014/chart" uri="{C3380CC4-5D6E-409C-BE32-E72D297353CC}">
              <c16:uniqueId val="{00000001-D6EC-4FB3-BA84-93C1E4D1F3A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6.48</c:v>
                </c:pt>
                <c:pt idx="1">
                  <c:v>4.49</c:v>
                </c:pt>
                <c:pt idx="2">
                  <c:v>3.77</c:v>
                </c:pt>
                <c:pt idx="3">
                  <c:v>3.88</c:v>
                </c:pt>
                <c:pt idx="4">
                  <c:v>6.84</c:v>
                </c:pt>
              </c:numCache>
            </c:numRef>
          </c:val>
          <c:extLst>
            <c:ext xmlns:c16="http://schemas.microsoft.com/office/drawing/2014/chart" uri="{C3380CC4-5D6E-409C-BE32-E72D297353CC}">
              <c16:uniqueId val="{00000000-5178-4761-BDFF-40A11BF39E5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32.68</c:v>
                </c:pt>
                <c:pt idx="1">
                  <c:v>34.96</c:v>
                </c:pt>
                <c:pt idx="2">
                  <c:v>35.99</c:v>
                </c:pt>
                <c:pt idx="3">
                  <c:v>37.94</c:v>
                </c:pt>
                <c:pt idx="4">
                  <c:v>38.74</c:v>
                </c:pt>
              </c:numCache>
            </c:numRef>
          </c:val>
          <c:extLst>
            <c:ext xmlns:c16="http://schemas.microsoft.com/office/drawing/2014/chart" uri="{C3380CC4-5D6E-409C-BE32-E72D297353CC}">
              <c16:uniqueId val="{00000001-5178-4761-BDFF-40A11BF39E5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4.8099999999999996</c:v>
                </c:pt>
                <c:pt idx="1">
                  <c:v>1.81</c:v>
                </c:pt>
                <c:pt idx="2">
                  <c:v>2.0299999999999998</c:v>
                </c:pt>
                <c:pt idx="3">
                  <c:v>1.48</c:v>
                </c:pt>
                <c:pt idx="4">
                  <c:v>5.37</c:v>
                </c:pt>
              </c:numCache>
            </c:numRef>
          </c:val>
          <c:smooth val="0"/>
          <c:extLst>
            <c:ext xmlns:c16="http://schemas.microsoft.com/office/drawing/2014/chart" uri="{C3380CC4-5D6E-409C-BE32-E72D297353CC}">
              <c16:uniqueId val="{00000002-5178-4761-BDFF-40A11BF39E5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9FE-4511-9302-25D6E57EBF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9FE-4511-9302-25D6E57EBFB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9FE-4511-9302-25D6E57EBFB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9FE-4511-9302-25D6E57EBFB6}"/>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F9FE-4511-9302-25D6E57EBFB6}"/>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F9FE-4511-9302-25D6E57EBFB6}"/>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0.04</c:v>
                </c:pt>
                <c:pt idx="2">
                  <c:v>#N/A</c:v>
                </c:pt>
                <c:pt idx="3">
                  <c:v>0.03</c:v>
                </c:pt>
                <c:pt idx="4">
                  <c:v>#N/A</c:v>
                </c:pt>
                <c:pt idx="5">
                  <c:v>0.04</c:v>
                </c:pt>
                <c:pt idx="6">
                  <c:v>#N/A</c:v>
                </c:pt>
                <c:pt idx="7">
                  <c:v>0.04</c:v>
                </c:pt>
                <c:pt idx="8">
                  <c:v>#N/A</c:v>
                </c:pt>
                <c:pt idx="9">
                  <c:v>0.04</c:v>
                </c:pt>
              </c:numCache>
            </c:numRef>
          </c:val>
          <c:extLst>
            <c:ext xmlns:c16="http://schemas.microsoft.com/office/drawing/2014/chart" uri="{C3380CC4-5D6E-409C-BE32-E72D297353CC}">
              <c16:uniqueId val="{00000006-F9FE-4511-9302-25D6E57EBFB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1.05</c:v>
                </c:pt>
                <c:pt idx="2">
                  <c:v>#N/A</c:v>
                </c:pt>
                <c:pt idx="3">
                  <c:v>0.4</c:v>
                </c:pt>
                <c:pt idx="4">
                  <c:v>#N/A</c:v>
                </c:pt>
                <c:pt idx="5">
                  <c:v>0.77</c:v>
                </c:pt>
                <c:pt idx="6">
                  <c:v>#N/A</c:v>
                </c:pt>
                <c:pt idx="7">
                  <c:v>0.46</c:v>
                </c:pt>
                <c:pt idx="8">
                  <c:v>#N/A</c:v>
                </c:pt>
                <c:pt idx="9">
                  <c:v>0.44</c:v>
                </c:pt>
              </c:numCache>
            </c:numRef>
          </c:val>
          <c:extLst>
            <c:ext xmlns:c16="http://schemas.microsoft.com/office/drawing/2014/chart" uri="{C3380CC4-5D6E-409C-BE32-E72D297353CC}">
              <c16:uniqueId val="{00000007-F9FE-4511-9302-25D6E57EBFB6}"/>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0.92</c:v>
                </c:pt>
                <c:pt idx="2">
                  <c:v>#N/A</c:v>
                </c:pt>
                <c:pt idx="3">
                  <c:v>0.86</c:v>
                </c:pt>
                <c:pt idx="4">
                  <c:v>#N/A</c:v>
                </c:pt>
                <c:pt idx="5">
                  <c:v>0.73</c:v>
                </c:pt>
                <c:pt idx="6">
                  <c:v>#N/A</c:v>
                </c:pt>
                <c:pt idx="7">
                  <c:v>1.63</c:v>
                </c:pt>
                <c:pt idx="8">
                  <c:v>#N/A</c:v>
                </c:pt>
                <c:pt idx="9">
                  <c:v>1.07</c:v>
                </c:pt>
              </c:numCache>
            </c:numRef>
          </c:val>
          <c:extLst>
            <c:ext xmlns:c16="http://schemas.microsoft.com/office/drawing/2014/chart" uri="{C3380CC4-5D6E-409C-BE32-E72D297353CC}">
              <c16:uniqueId val="{00000008-F9FE-4511-9302-25D6E57EBFB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6.48</c:v>
                </c:pt>
                <c:pt idx="2">
                  <c:v>#N/A</c:v>
                </c:pt>
                <c:pt idx="3">
                  <c:v>4.49</c:v>
                </c:pt>
                <c:pt idx="4">
                  <c:v>#N/A</c:v>
                </c:pt>
                <c:pt idx="5">
                  <c:v>3.76</c:v>
                </c:pt>
                <c:pt idx="6">
                  <c:v>#N/A</c:v>
                </c:pt>
                <c:pt idx="7">
                  <c:v>3.88</c:v>
                </c:pt>
                <c:pt idx="8">
                  <c:v>#N/A</c:v>
                </c:pt>
                <c:pt idx="9">
                  <c:v>6.83</c:v>
                </c:pt>
              </c:numCache>
            </c:numRef>
          </c:val>
          <c:extLst>
            <c:ext xmlns:c16="http://schemas.microsoft.com/office/drawing/2014/chart" uri="{C3380CC4-5D6E-409C-BE32-E72D297353CC}">
              <c16:uniqueId val="{00000009-F9FE-4511-9302-25D6E57EBFB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5762</c:v>
                </c:pt>
                <c:pt idx="5">
                  <c:v>5573</c:v>
                </c:pt>
                <c:pt idx="8">
                  <c:v>5547</c:v>
                </c:pt>
                <c:pt idx="11">
                  <c:v>5504</c:v>
                </c:pt>
                <c:pt idx="14">
                  <c:v>5262</c:v>
                </c:pt>
              </c:numCache>
            </c:numRef>
          </c:val>
          <c:extLst>
            <c:ext xmlns:c16="http://schemas.microsoft.com/office/drawing/2014/chart" uri="{C3380CC4-5D6E-409C-BE32-E72D297353CC}">
              <c16:uniqueId val="{00000000-CE4D-4C1D-BE9C-7D1D2EDDCDE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E4D-4C1D-BE9C-7D1D2EDDCDE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248</c:v>
                </c:pt>
                <c:pt idx="3">
                  <c:v>221</c:v>
                </c:pt>
                <c:pt idx="6">
                  <c:v>199</c:v>
                </c:pt>
                <c:pt idx="9">
                  <c:v>151</c:v>
                </c:pt>
                <c:pt idx="12">
                  <c:v>320</c:v>
                </c:pt>
              </c:numCache>
            </c:numRef>
          </c:val>
          <c:extLst>
            <c:ext xmlns:c16="http://schemas.microsoft.com/office/drawing/2014/chart" uri="{C3380CC4-5D6E-409C-BE32-E72D297353CC}">
              <c16:uniqueId val="{00000002-CE4D-4C1D-BE9C-7D1D2EDDCDE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107</c:v>
                </c:pt>
                <c:pt idx="3">
                  <c:v>119</c:v>
                </c:pt>
                <c:pt idx="6">
                  <c:v>124</c:v>
                </c:pt>
                <c:pt idx="9">
                  <c:v>140</c:v>
                </c:pt>
                <c:pt idx="12">
                  <c:v>141</c:v>
                </c:pt>
              </c:numCache>
            </c:numRef>
          </c:val>
          <c:extLst>
            <c:ext xmlns:c16="http://schemas.microsoft.com/office/drawing/2014/chart" uri="{C3380CC4-5D6E-409C-BE32-E72D297353CC}">
              <c16:uniqueId val="{00000003-CE4D-4C1D-BE9C-7D1D2EDDCDE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E4D-4C1D-BE9C-7D1D2EDDCDE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25</c:v>
                </c:pt>
                <c:pt idx="3">
                  <c:v>33</c:v>
                </c:pt>
                <c:pt idx="6">
                  <c:v>51</c:v>
                </c:pt>
                <c:pt idx="9">
                  <c:v>61</c:v>
                </c:pt>
                <c:pt idx="12">
                  <c:v>82</c:v>
                </c:pt>
              </c:numCache>
            </c:numRef>
          </c:val>
          <c:extLst>
            <c:ext xmlns:c16="http://schemas.microsoft.com/office/drawing/2014/chart" uri="{C3380CC4-5D6E-409C-BE32-E72D297353CC}">
              <c16:uniqueId val="{00000005-CE4D-4C1D-BE9C-7D1D2EDDCDE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E4D-4C1D-BE9C-7D1D2EDDCDE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2277</c:v>
                </c:pt>
                <c:pt idx="3">
                  <c:v>2041</c:v>
                </c:pt>
                <c:pt idx="6">
                  <c:v>2275</c:v>
                </c:pt>
                <c:pt idx="9">
                  <c:v>2313</c:v>
                </c:pt>
                <c:pt idx="12">
                  <c:v>2128</c:v>
                </c:pt>
              </c:numCache>
            </c:numRef>
          </c:val>
          <c:extLst>
            <c:ext xmlns:c16="http://schemas.microsoft.com/office/drawing/2014/chart" uri="{C3380CC4-5D6E-409C-BE32-E72D297353CC}">
              <c16:uniqueId val="{00000007-CE4D-4C1D-BE9C-7D1D2EDDCDE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-3105</c:v>
                </c:pt>
                <c:pt idx="2">
                  <c:v>#N/A</c:v>
                </c:pt>
                <c:pt idx="3">
                  <c:v>#N/A</c:v>
                </c:pt>
                <c:pt idx="4">
                  <c:v>-3159</c:v>
                </c:pt>
                <c:pt idx="5">
                  <c:v>#N/A</c:v>
                </c:pt>
                <c:pt idx="6">
                  <c:v>#N/A</c:v>
                </c:pt>
                <c:pt idx="7">
                  <c:v>-2898</c:v>
                </c:pt>
                <c:pt idx="8">
                  <c:v>#N/A</c:v>
                </c:pt>
                <c:pt idx="9">
                  <c:v>#N/A</c:v>
                </c:pt>
                <c:pt idx="10">
                  <c:v>-2839</c:v>
                </c:pt>
                <c:pt idx="11">
                  <c:v>#N/A</c:v>
                </c:pt>
                <c:pt idx="12">
                  <c:v>#N/A</c:v>
                </c:pt>
                <c:pt idx="13">
                  <c:v>-2591</c:v>
                </c:pt>
                <c:pt idx="14">
                  <c:v>#N/A</c:v>
                </c:pt>
              </c:numCache>
            </c:numRef>
          </c:val>
          <c:smooth val="0"/>
          <c:extLst>
            <c:ext xmlns:c16="http://schemas.microsoft.com/office/drawing/2014/chart" uri="{C3380CC4-5D6E-409C-BE32-E72D297353CC}">
              <c16:uniqueId val="{00000008-CE4D-4C1D-BE9C-7D1D2EDDCDE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55286</c:v>
                </c:pt>
                <c:pt idx="5">
                  <c:v>50297</c:v>
                </c:pt>
                <c:pt idx="8">
                  <c:v>45500</c:v>
                </c:pt>
                <c:pt idx="11">
                  <c:v>42484</c:v>
                </c:pt>
                <c:pt idx="14">
                  <c:v>43052</c:v>
                </c:pt>
              </c:numCache>
            </c:numRef>
          </c:val>
          <c:extLst>
            <c:ext xmlns:c16="http://schemas.microsoft.com/office/drawing/2014/chart" uri="{C3380CC4-5D6E-409C-BE32-E72D297353CC}">
              <c16:uniqueId val="{00000000-3E39-4D76-B239-0FB0DD24E30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c:v>
                </c:pt>
                <c:pt idx="5">
                  <c:v>0</c:v>
                </c:pt>
                <c:pt idx="8">
                  <c:v>0</c:v>
                </c:pt>
                <c:pt idx="11">
                  <c:v>0</c:v>
                </c:pt>
                <c:pt idx="14">
                  <c:v>0</c:v>
                </c:pt>
              </c:numCache>
            </c:numRef>
          </c:val>
          <c:extLst>
            <c:ext xmlns:c16="http://schemas.microsoft.com/office/drawing/2014/chart" uri="{C3380CC4-5D6E-409C-BE32-E72D297353CC}">
              <c16:uniqueId val="{00000001-3E39-4D76-B239-0FB0DD24E30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46896</c:v>
                </c:pt>
                <c:pt idx="5">
                  <c:v>53153</c:v>
                </c:pt>
                <c:pt idx="8">
                  <c:v>57649</c:v>
                </c:pt>
                <c:pt idx="11">
                  <c:v>60697</c:v>
                </c:pt>
                <c:pt idx="14">
                  <c:v>65614</c:v>
                </c:pt>
              </c:numCache>
            </c:numRef>
          </c:val>
          <c:extLst>
            <c:ext xmlns:c16="http://schemas.microsoft.com/office/drawing/2014/chart" uri="{C3380CC4-5D6E-409C-BE32-E72D297353CC}">
              <c16:uniqueId val="{00000002-3E39-4D76-B239-0FB0DD24E30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E39-4D76-B239-0FB0DD24E30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E39-4D76-B239-0FB0DD24E30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E39-4D76-B239-0FB0DD24E30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18193</c:v>
                </c:pt>
                <c:pt idx="3">
                  <c:v>18537</c:v>
                </c:pt>
                <c:pt idx="6">
                  <c:v>17243</c:v>
                </c:pt>
                <c:pt idx="9">
                  <c:v>17240</c:v>
                </c:pt>
                <c:pt idx="12">
                  <c:v>16588</c:v>
                </c:pt>
              </c:numCache>
            </c:numRef>
          </c:val>
          <c:extLst>
            <c:ext xmlns:c16="http://schemas.microsoft.com/office/drawing/2014/chart" uri="{C3380CC4-5D6E-409C-BE32-E72D297353CC}">
              <c16:uniqueId val="{00000006-3E39-4D76-B239-0FB0DD24E30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1439</c:v>
                </c:pt>
                <c:pt idx="3">
                  <c:v>1462</c:v>
                </c:pt>
                <c:pt idx="6">
                  <c:v>1524</c:v>
                </c:pt>
                <c:pt idx="9">
                  <c:v>1790</c:v>
                </c:pt>
                <c:pt idx="12">
                  <c:v>2081</c:v>
                </c:pt>
              </c:numCache>
            </c:numRef>
          </c:val>
          <c:extLst>
            <c:ext xmlns:c16="http://schemas.microsoft.com/office/drawing/2014/chart" uri="{C3380CC4-5D6E-409C-BE32-E72D297353CC}">
              <c16:uniqueId val="{00000007-3E39-4D76-B239-0FB0DD24E30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3E39-4D76-B239-0FB0DD24E30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200</c:v>
                </c:pt>
                <c:pt idx="3">
                  <c:v>32</c:v>
                </c:pt>
                <c:pt idx="6">
                  <c:v>0</c:v>
                </c:pt>
                <c:pt idx="9">
                  <c:v>0</c:v>
                </c:pt>
                <c:pt idx="12">
                  <c:v>241</c:v>
                </c:pt>
              </c:numCache>
            </c:numRef>
          </c:val>
          <c:extLst>
            <c:ext xmlns:c16="http://schemas.microsoft.com/office/drawing/2014/chart" uri="{C3380CC4-5D6E-409C-BE32-E72D297353CC}">
              <c16:uniqueId val="{00000009-3E39-4D76-B239-0FB0DD24E30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20917</c:v>
                </c:pt>
                <c:pt idx="3">
                  <c:v>19947</c:v>
                </c:pt>
                <c:pt idx="6">
                  <c:v>18638</c:v>
                </c:pt>
                <c:pt idx="9">
                  <c:v>20376</c:v>
                </c:pt>
                <c:pt idx="12">
                  <c:v>18620</c:v>
                </c:pt>
              </c:numCache>
            </c:numRef>
          </c:val>
          <c:extLst>
            <c:ext xmlns:c16="http://schemas.microsoft.com/office/drawing/2014/chart" uri="{C3380CC4-5D6E-409C-BE32-E72D297353CC}">
              <c16:uniqueId val="{0000000A-3E39-4D76-B239-0FB0DD24E30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E39-4D76-B239-0FB0DD24E30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32607</c:v>
                </c:pt>
                <c:pt idx="1">
                  <c:v>33875</c:v>
                </c:pt>
                <c:pt idx="2">
                  <c:v>35977</c:v>
                </c:pt>
              </c:numCache>
            </c:numRef>
          </c:val>
          <c:extLst>
            <c:ext xmlns:c16="http://schemas.microsoft.com/office/drawing/2014/chart" uri="{C3380CC4-5D6E-409C-BE32-E72D297353CC}">
              <c16:uniqueId val="{00000000-7323-4612-977C-A17AAD68B12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5779</c:v>
                </c:pt>
                <c:pt idx="1">
                  <c:v>5883</c:v>
                </c:pt>
                <c:pt idx="2">
                  <c:v>5987</c:v>
                </c:pt>
              </c:numCache>
            </c:numRef>
          </c:val>
          <c:extLst>
            <c:ext xmlns:c16="http://schemas.microsoft.com/office/drawing/2014/chart" uri="{C3380CC4-5D6E-409C-BE32-E72D297353CC}">
              <c16:uniqueId val="{00000001-7323-4612-977C-A17AAD68B12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17056</c:v>
                </c:pt>
                <c:pt idx="1">
                  <c:v>18964</c:v>
                </c:pt>
                <c:pt idx="2">
                  <c:v>21119</c:v>
                </c:pt>
              </c:numCache>
            </c:numRef>
          </c:val>
          <c:extLst>
            <c:ext xmlns:c16="http://schemas.microsoft.com/office/drawing/2014/chart" uri="{C3380CC4-5D6E-409C-BE32-E72D297353CC}">
              <c16:uniqueId val="{00000002-7323-4612-977C-A17AAD68B12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東京都新宿区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実質公債費比率の分子は、債務負担行為に基づく支出額が</a:t>
          </a:r>
          <a:r>
            <a:rPr kumimoji="1" lang="en-US" altLang="ja-JP" sz="1400">
              <a:latin typeface="ＭＳ ゴシック" pitchFamily="49" charset="-128"/>
              <a:ea typeface="ＭＳ ゴシック" pitchFamily="49" charset="-128"/>
            </a:rPr>
            <a:t>169</a:t>
          </a:r>
          <a:r>
            <a:rPr kumimoji="1" lang="ja-JP" altLang="en-US" sz="1400">
              <a:latin typeface="ＭＳ ゴシック" pitchFamily="49" charset="-128"/>
              <a:ea typeface="ＭＳ ゴシック" pitchFamily="49" charset="-128"/>
            </a:rPr>
            <a:t>百万円の増となったことなどにより、前年度と比較して</a:t>
          </a:r>
          <a:r>
            <a:rPr kumimoji="1" lang="en-US" altLang="ja-JP" sz="1400">
              <a:latin typeface="ＭＳ ゴシック" pitchFamily="49" charset="-128"/>
              <a:ea typeface="ＭＳ ゴシック" pitchFamily="49" charset="-128"/>
            </a:rPr>
            <a:t>248</a:t>
          </a:r>
          <a:r>
            <a:rPr kumimoji="1" lang="ja-JP" altLang="en-US" sz="1400">
              <a:latin typeface="ＭＳ ゴシック" pitchFamily="49" charset="-128"/>
              <a:ea typeface="ＭＳ ゴシック" pitchFamily="49" charset="-128"/>
            </a:rPr>
            <a:t>百万円の増となった。</a:t>
          </a: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満期一括償還に備えて必要額を積立てており、起債残高及び減債基金の現在高推移により、適切に対応している。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東京都新宿区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充当可能基金の残高が増加したことと合わせ、地方債現在高の減少などにより、将来負担比率の分子が減少している。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東京都新宿区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財政調整基金は、税収等の一般財源が見込みを上回ったため、取崩しを行わなかったことにより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、残高は前年度と比較して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また、特定目的基金は、施設整備に充当する社会資本等整備基金及び義務教育施設整備等次世代育成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基金の取崩しを行わなかったことにより、残高は前年度と比較して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2,155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は収束せず、周期的に拡大を繰り返すなか、原油価格・原材料価格の高騰、ウクライナ情勢の長期化など、依然として社会経済情勢は不透明であり予断を許さない状況である。こうしたなかにあっても、引き続き感染状況に応じた機動的な対策を講じるととも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区民生活を支え、必要な施策を着実に展開していくためには、安定した財政基盤を確保することが必要である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世代間の公平性や後年度負担にも十分配慮しながら、区債を効果的に活用するとともに、財政調整基金のほか、その他特定目的基金も可能な限り活用する。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特定目的基金の大半を占める社会資本等整備基金は庁舎の整備や修繕などに充当し、義務教育施設整備等次世代育成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基金は小・中学校の整備や修繕などに充当している。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税収等の一般財源が見込みを上回ったため、施設整備に充当する社会資本等整備基金及び義務教育施設整備等次世代育成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は取崩しを行わなかったことにより、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残高は前年度と比較して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2,155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は収束せず、周期的に拡大を繰り返すなか、原油価格・原材料価格の高騰、ウクライナ情勢の長期化など、依然として社会経済情勢は不透明であり予断を許さない状況である。こうしたなかにあっても、引き続き感染状況に応じた機動的な対策を講じるとともに、区民生活を支え、必要な施策を着実に展開していくためには、安定した財政基盤を確保することが必要であ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その他特定目的基金も可能な限り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活用する。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税収等の一般財源が見込みを上回ったため、取崩しを行わなかったことにより、残高は前年度と比較して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は収束せず、周期的に拡大を繰り返すなか、原油価格・原材料価格の高騰、ウクライナ情勢の長期化など、依然として社会経済情勢は不透明であり予断を許さない状況である。こうしたなかにあっても、引き続き感染状況に応じた機動的な対策を講じるとともに、区民生活を支え、必要な施策を着実に展開していくためには、安定した財政基盤を確保することが必要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を効果的に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活用する。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税収等の一般財源が見込みを上回ったため、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を行わなかった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、残高は前年度と比較して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満期一括償還に備えて必要額を積立てており、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起債残高及び減債基金の現在高推移により、適切に対応していく。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東京都新宿区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341,222
307,315
18.22
173,062,972
166,672,922
6,351,385
92,868,634
18,619,510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11736" y="4372778"/>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年度決算以降、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区平均を上回っ</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たまま、</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横ばいとなっている。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年度決算は、前年度と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同じ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となった。引き続き、限られた財源の重点的、効果的な配分に努めるとともに、財源の的確な捕そくによる一層の歳入確保を推進していく。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44450</xdr:rowOff>
    </xdr:to>
    <xdr:cxnSp macro="">
      <xdr:nvCxnSpPr>
        <xdr:cNvPr id="66" name="直線コネクタ 65"/>
        <xdr:cNvCxnSpPr/>
      </xdr:nvCxnSpPr>
      <xdr:spPr>
        <a:xfrm flipV="1">
          <a:off x="4953000" y="6088743"/>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7"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7257</xdr:rowOff>
    </xdr:from>
    <xdr:to>
      <xdr:col>23</xdr:col>
      <xdr:colOff>133350</xdr:colOff>
      <xdr:row>41</xdr:row>
      <xdr:rowOff>7257</xdr:rowOff>
    </xdr:to>
    <xdr:cxnSp macro="">
      <xdr:nvCxnSpPr>
        <xdr:cNvPr id="71" name="直線コネクタ 70"/>
        <xdr:cNvCxnSpPr/>
      </xdr:nvCxnSpPr>
      <xdr:spPr>
        <a:xfrm>
          <a:off x="4114800" y="70367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macro="" textlink="">
      <xdr:nvSpPr>
        <xdr:cNvPr id="72" name="財政力平均値テキスト"/>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7257</xdr:rowOff>
    </xdr:from>
    <xdr:to>
      <xdr:col>19</xdr:col>
      <xdr:colOff>133350</xdr:colOff>
      <xdr:row>41</xdr:row>
      <xdr:rowOff>24493</xdr:rowOff>
    </xdr:to>
    <xdr:cxnSp macro="">
      <xdr:nvCxnSpPr>
        <xdr:cNvPr id="74" name="直線コネクタ 73"/>
        <xdr:cNvCxnSpPr/>
      </xdr:nvCxnSpPr>
      <xdr:spPr>
        <a:xfrm flipV="1">
          <a:off x="3225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76" name="テキスト ボックス 75"/>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24493</xdr:rowOff>
    </xdr:from>
    <xdr:to>
      <xdr:col>15</xdr:col>
      <xdr:colOff>82550</xdr:colOff>
      <xdr:row>41</xdr:row>
      <xdr:rowOff>24493</xdr:rowOff>
    </xdr:to>
    <xdr:cxnSp macro="">
      <xdr:nvCxnSpPr>
        <xdr:cNvPr id="77" name="直線コネクタ 76"/>
        <xdr:cNvCxnSpPr/>
      </xdr:nvCxnSpPr>
      <xdr:spPr>
        <a:xfrm>
          <a:off x="2336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111578</xdr:rowOff>
    </xdr:from>
    <xdr:to>
      <xdr:col>15</xdr:col>
      <xdr:colOff>133350</xdr:colOff>
      <xdr:row>42</xdr:row>
      <xdr:rowOff>41728</xdr:rowOff>
    </xdr:to>
    <xdr:sp macro="" textlink="">
      <xdr:nvSpPr>
        <xdr:cNvPr id="78" name="フローチャート: 判断 77"/>
        <xdr:cNvSpPr/>
      </xdr:nvSpPr>
      <xdr:spPr>
        <a:xfrm>
          <a:off x="3175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26505</xdr:rowOff>
    </xdr:from>
    <xdr:ext cx="762000" cy="259045"/>
    <xdr:sp macro="" textlink="">
      <xdr:nvSpPr>
        <xdr:cNvPr id="79" name="テキスト ボックス 78"/>
        <xdr:cNvSpPr txBox="1"/>
      </xdr:nvSpPr>
      <xdr:spPr>
        <a:xfrm>
          <a:off x="2844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24493</xdr:rowOff>
    </xdr:from>
    <xdr:to>
      <xdr:col>11</xdr:col>
      <xdr:colOff>31750</xdr:colOff>
      <xdr:row>41</xdr:row>
      <xdr:rowOff>24493</xdr:rowOff>
    </xdr:to>
    <xdr:cxnSp macro="">
      <xdr:nvCxnSpPr>
        <xdr:cNvPr id="80" name="直線コネクタ 79"/>
        <xdr:cNvCxnSpPr/>
      </xdr:nvCxnSpPr>
      <xdr:spPr>
        <a:xfrm>
          <a:off x="1447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127907</xdr:rowOff>
    </xdr:from>
    <xdr:to>
      <xdr:col>23</xdr:col>
      <xdr:colOff>184150</xdr:colOff>
      <xdr:row>41</xdr:row>
      <xdr:rowOff>58057</xdr:rowOff>
    </xdr:to>
    <xdr:sp macro="" textlink="">
      <xdr:nvSpPr>
        <xdr:cNvPr id="90" name="楕円 89"/>
        <xdr:cNvSpPr/>
      </xdr:nvSpPr>
      <xdr:spPr>
        <a:xfrm>
          <a:off x="49022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144434</xdr:rowOff>
    </xdr:from>
    <xdr:ext cx="762000" cy="259045"/>
    <xdr:sp macro="" textlink="">
      <xdr:nvSpPr>
        <xdr:cNvPr id="91" name="財政力該当値テキスト"/>
        <xdr:cNvSpPr txBox="1"/>
      </xdr:nvSpPr>
      <xdr:spPr>
        <a:xfrm>
          <a:off x="5041900" y="68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127907</xdr:rowOff>
    </xdr:from>
    <xdr:to>
      <xdr:col>19</xdr:col>
      <xdr:colOff>184150</xdr:colOff>
      <xdr:row>41</xdr:row>
      <xdr:rowOff>58057</xdr:rowOff>
    </xdr:to>
    <xdr:sp macro="" textlink="">
      <xdr:nvSpPr>
        <xdr:cNvPr id="92" name="楕円 91"/>
        <xdr:cNvSpPr/>
      </xdr:nvSpPr>
      <xdr:spPr>
        <a:xfrm>
          <a:off x="4064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68234</xdr:rowOff>
    </xdr:from>
    <xdr:ext cx="736600" cy="259045"/>
    <xdr:sp macro="" textlink="">
      <xdr:nvSpPr>
        <xdr:cNvPr id="93" name="テキスト ボックス 92"/>
        <xdr:cNvSpPr txBox="1"/>
      </xdr:nvSpPr>
      <xdr:spPr>
        <a:xfrm>
          <a:off x="3733800" y="675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145143</xdr:rowOff>
    </xdr:from>
    <xdr:to>
      <xdr:col>15</xdr:col>
      <xdr:colOff>133350</xdr:colOff>
      <xdr:row>41</xdr:row>
      <xdr:rowOff>75293</xdr:rowOff>
    </xdr:to>
    <xdr:sp macro="" textlink="">
      <xdr:nvSpPr>
        <xdr:cNvPr id="94" name="楕円 93"/>
        <xdr:cNvSpPr/>
      </xdr:nvSpPr>
      <xdr:spPr>
        <a:xfrm>
          <a:off x="3175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85470</xdr:rowOff>
    </xdr:from>
    <xdr:ext cx="762000" cy="259045"/>
    <xdr:sp macro="" textlink="">
      <xdr:nvSpPr>
        <xdr:cNvPr id="95" name="テキスト ボックス 94"/>
        <xdr:cNvSpPr txBox="1"/>
      </xdr:nvSpPr>
      <xdr:spPr>
        <a:xfrm>
          <a:off x="2844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145143</xdr:rowOff>
    </xdr:from>
    <xdr:to>
      <xdr:col>11</xdr:col>
      <xdr:colOff>82550</xdr:colOff>
      <xdr:row>41</xdr:row>
      <xdr:rowOff>75293</xdr:rowOff>
    </xdr:to>
    <xdr:sp macro="" textlink="">
      <xdr:nvSpPr>
        <xdr:cNvPr id="96" name="楕円 95"/>
        <xdr:cNvSpPr/>
      </xdr:nvSpPr>
      <xdr:spPr>
        <a:xfrm>
          <a:off x="2286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85470</xdr:rowOff>
    </xdr:from>
    <xdr:ext cx="762000" cy="259045"/>
    <xdr:sp macro="" textlink="">
      <xdr:nvSpPr>
        <xdr:cNvPr id="97" name="テキスト ボックス 96"/>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98" name="楕円 97"/>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99" name="テキスト ボックス 98"/>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年度決算は、前年度と比較して</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80.5</a:t>
          </a:r>
          <a:r>
            <a:rPr kumimoji="1" lang="ja-JP" altLang="en-US" sz="1300">
              <a:latin typeface="ＭＳ Ｐゴシック" panose="020B0600070205080204" pitchFamily="50" charset="-128"/>
              <a:ea typeface="ＭＳ Ｐゴシック" panose="020B0600070205080204" pitchFamily="50" charset="-128"/>
            </a:rPr>
            <a:t>％となった。これは、物件費や扶助費などの増により経常的経費充当一般財源等が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％増となったものの、特別区財調交付金などの増により経常一般財源等総額が</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％増となったためである。</a:t>
          </a:r>
        </a:p>
        <a:p>
          <a:r>
            <a:rPr kumimoji="1" lang="ja-JP" altLang="en-US" sz="1300">
              <a:latin typeface="ＭＳ Ｐゴシック" panose="020B0600070205080204" pitchFamily="50" charset="-128"/>
              <a:ea typeface="ＭＳ Ｐゴシック" panose="020B0600070205080204" pitchFamily="50" charset="-128"/>
            </a:rPr>
            <a:t>　依然として適正水準である</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％を超えているため、行政評価や決算実績に基づく</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サイクルによる事務事業の見直し、内部管理経費の精査など、徹底した経費削減に努めていく。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67</xdr:row>
      <xdr:rowOff>96096</xdr:rowOff>
    </xdr:to>
    <xdr:cxnSp macro="">
      <xdr:nvCxnSpPr>
        <xdr:cNvPr id="129" name="直線コネクタ 128"/>
        <xdr:cNvCxnSpPr/>
      </xdr:nvCxnSpPr>
      <xdr:spPr>
        <a:xfrm flipV="1">
          <a:off x="4953000" y="1021588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2"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3" name="直線コネクタ 132"/>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93133</xdr:rowOff>
    </xdr:from>
    <xdr:to>
      <xdr:col>23</xdr:col>
      <xdr:colOff>133350</xdr:colOff>
      <xdr:row>67</xdr:row>
      <xdr:rowOff>31750</xdr:rowOff>
    </xdr:to>
    <xdr:cxnSp macro="">
      <xdr:nvCxnSpPr>
        <xdr:cNvPr id="134" name="直線コネクタ 133"/>
        <xdr:cNvCxnSpPr/>
      </xdr:nvCxnSpPr>
      <xdr:spPr>
        <a:xfrm flipV="1">
          <a:off x="4114800" y="11237383"/>
          <a:ext cx="8382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5"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6" name="フローチャート: 判断 135"/>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2117</xdr:rowOff>
    </xdr:from>
    <xdr:to>
      <xdr:col>19</xdr:col>
      <xdr:colOff>133350</xdr:colOff>
      <xdr:row>67</xdr:row>
      <xdr:rowOff>31750</xdr:rowOff>
    </xdr:to>
    <xdr:cxnSp macro="">
      <xdr:nvCxnSpPr>
        <xdr:cNvPr id="137" name="直線コネクタ 136"/>
        <xdr:cNvCxnSpPr/>
      </xdr:nvCxnSpPr>
      <xdr:spPr>
        <a:xfrm>
          <a:off x="3225800" y="1131781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171027</xdr:rowOff>
    </xdr:from>
    <xdr:to>
      <xdr:col>19</xdr:col>
      <xdr:colOff>184150</xdr:colOff>
      <xdr:row>66</xdr:row>
      <xdr:rowOff>101177</xdr:rowOff>
    </xdr:to>
    <xdr:sp macro="" textlink="">
      <xdr:nvSpPr>
        <xdr:cNvPr id="138" name="フローチャート: 判断 137"/>
        <xdr:cNvSpPr/>
      </xdr:nvSpPr>
      <xdr:spPr>
        <a:xfrm>
          <a:off x="4064000" y="1131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111354</xdr:rowOff>
    </xdr:from>
    <xdr:ext cx="736600" cy="259045"/>
    <xdr:sp macro="" textlink="">
      <xdr:nvSpPr>
        <xdr:cNvPr id="139" name="テキスト ボックス 138"/>
        <xdr:cNvSpPr txBox="1"/>
      </xdr:nvSpPr>
      <xdr:spPr>
        <a:xfrm>
          <a:off x="3733800" y="1108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117263</xdr:rowOff>
    </xdr:from>
    <xdr:to>
      <xdr:col>15</xdr:col>
      <xdr:colOff>82550</xdr:colOff>
      <xdr:row>66</xdr:row>
      <xdr:rowOff>2117</xdr:rowOff>
    </xdr:to>
    <xdr:cxnSp macro="">
      <xdr:nvCxnSpPr>
        <xdr:cNvPr id="140" name="直線コネクタ 139"/>
        <xdr:cNvCxnSpPr/>
      </xdr:nvCxnSpPr>
      <xdr:spPr>
        <a:xfrm>
          <a:off x="2336800" y="1126151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101177</xdr:rowOff>
    </xdr:from>
    <xdr:to>
      <xdr:col>15</xdr:col>
      <xdr:colOff>133350</xdr:colOff>
      <xdr:row>65</xdr:row>
      <xdr:rowOff>31327</xdr:rowOff>
    </xdr:to>
    <xdr:sp macro="" textlink="">
      <xdr:nvSpPr>
        <xdr:cNvPr id="141" name="フローチャート: 判断 140"/>
        <xdr:cNvSpPr/>
      </xdr:nvSpPr>
      <xdr:spPr>
        <a:xfrm>
          <a:off x="3175000" y="1107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41504</xdr:rowOff>
    </xdr:from>
    <xdr:ext cx="762000" cy="259045"/>
    <xdr:sp macro="" textlink="">
      <xdr:nvSpPr>
        <xdr:cNvPr id="142" name="テキスト ボックス 141"/>
        <xdr:cNvSpPr txBox="1"/>
      </xdr:nvSpPr>
      <xdr:spPr>
        <a:xfrm>
          <a:off x="2844800" y="1084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117263</xdr:rowOff>
    </xdr:from>
    <xdr:to>
      <xdr:col>11</xdr:col>
      <xdr:colOff>31750</xdr:colOff>
      <xdr:row>65</xdr:row>
      <xdr:rowOff>125306</xdr:rowOff>
    </xdr:to>
    <xdr:cxnSp macro="">
      <xdr:nvCxnSpPr>
        <xdr:cNvPr id="143" name="直線コネクタ 142"/>
        <xdr:cNvCxnSpPr/>
      </xdr:nvCxnSpPr>
      <xdr:spPr>
        <a:xfrm flipV="1">
          <a:off x="1447800" y="112615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4" name="フローチャート: 判断 143"/>
        <xdr:cNvSpPr/>
      </xdr:nvSpPr>
      <xdr:spPr>
        <a:xfrm>
          <a:off x="2286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57590</xdr:rowOff>
    </xdr:from>
    <xdr:ext cx="762000" cy="259045"/>
    <xdr:sp macro="" textlink="">
      <xdr:nvSpPr>
        <xdr:cNvPr id="145" name="テキスト ボックス 144"/>
        <xdr:cNvSpPr txBox="1"/>
      </xdr:nvSpPr>
      <xdr:spPr>
        <a:xfrm>
          <a:off x="1955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26246</xdr:rowOff>
    </xdr:from>
    <xdr:to>
      <xdr:col>7</xdr:col>
      <xdr:colOff>31750</xdr:colOff>
      <xdr:row>65</xdr:row>
      <xdr:rowOff>127846</xdr:rowOff>
    </xdr:to>
    <xdr:sp macro="" textlink="">
      <xdr:nvSpPr>
        <xdr:cNvPr id="146" name="フローチャート: 判断 145"/>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138023</xdr:rowOff>
    </xdr:from>
    <xdr:ext cx="762000" cy="259045"/>
    <xdr:sp macro="" textlink="">
      <xdr:nvSpPr>
        <xdr:cNvPr id="147" name="テキスト ボックス 146"/>
        <xdr:cNvSpPr txBox="1"/>
      </xdr:nvSpPr>
      <xdr:spPr>
        <a:xfrm>
          <a:off x="1066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42333</xdr:rowOff>
    </xdr:from>
    <xdr:to>
      <xdr:col>23</xdr:col>
      <xdr:colOff>184150</xdr:colOff>
      <xdr:row>65</xdr:row>
      <xdr:rowOff>143933</xdr:rowOff>
    </xdr:to>
    <xdr:sp macro="" textlink="">
      <xdr:nvSpPr>
        <xdr:cNvPr id="153" name="楕円 152"/>
        <xdr:cNvSpPr/>
      </xdr:nvSpPr>
      <xdr:spPr>
        <a:xfrm>
          <a:off x="49022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14410</xdr:rowOff>
    </xdr:from>
    <xdr:ext cx="762000" cy="259045"/>
    <xdr:sp macro="" textlink="">
      <xdr:nvSpPr>
        <xdr:cNvPr id="154" name="財政構造の弾力性該当値テキスト"/>
        <xdr:cNvSpPr txBox="1"/>
      </xdr:nvSpPr>
      <xdr:spPr>
        <a:xfrm>
          <a:off x="5041900" y="1115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152400</xdr:rowOff>
    </xdr:from>
    <xdr:to>
      <xdr:col>19</xdr:col>
      <xdr:colOff>184150</xdr:colOff>
      <xdr:row>67</xdr:row>
      <xdr:rowOff>82550</xdr:rowOff>
    </xdr:to>
    <xdr:sp macro="" textlink="">
      <xdr:nvSpPr>
        <xdr:cNvPr id="155" name="楕円 154"/>
        <xdr:cNvSpPr/>
      </xdr:nvSpPr>
      <xdr:spPr>
        <a:xfrm>
          <a:off x="4064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67327</xdr:rowOff>
    </xdr:from>
    <xdr:ext cx="736600" cy="259045"/>
    <xdr:sp macro="" textlink="">
      <xdr:nvSpPr>
        <xdr:cNvPr id="156" name="テキスト ボックス 155"/>
        <xdr:cNvSpPr txBox="1"/>
      </xdr:nvSpPr>
      <xdr:spPr>
        <a:xfrm>
          <a:off x="3733800" y="1155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122767</xdr:rowOff>
    </xdr:from>
    <xdr:to>
      <xdr:col>15</xdr:col>
      <xdr:colOff>133350</xdr:colOff>
      <xdr:row>66</xdr:row>
      <xdr:rowOff>52917</xdr:rowOff>
    </xdr:to>
    <xdr:sp macro="" textlink="">
      <xdr:nvSpPr>
        <xdr:cNvPr id="157" name="楕円 156"/>
        <xdr:cNvSpPr/>
      </xdr:nvSpPr>
      <xdr:spPr>
        <a:xfrm>
          <a:off x="3175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58" name="テキスト ボックス 157"/>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66463</xdr:rowOff>
    </xdr:from>
    <xdr:to>
      <xdr:col>11</xdr:col>
      <xdr:colOff>82550</xdr:colOff>
      <xdr:row>65</xdr:row>
      <xdr:rowOff>168063</xdr:rowOff>
    </xdr:to>
    <xdr:sp macro="" textlink="">
      <xdr:nvSpPr>
        <xdr:cNvPr id="159" name="楕円 158"/>
        <xdr:cNvSpPr/>
      </xdr:nvSpPr>
      <xdr:spPr>
        <a:xfrm>
          <a:off x="2286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152840</xdr:rowOff>
    </xdr:from>
    <xdr:ext cx="762000" cy="259045"/>
    <xdr:sp macro="" textlink="">
      <xdr:nvSpPr>
        <xdr:cNvPr id="160" name="テキスト ボックス 159"/>
        <xdr:cNvSpPr txBox="1"/>
      </xdr:nvSpPr>
      <xdr:spPr>
        <a:xfrm>
          <a:off x="1955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74506</xdr:rowOff>
    </xdr:from>
    <xdr:to>
      <xdr:col>7</xdr:col>
      <xdr:colOff>31750</xdr:colOff>
      <xdr:row>66</xdr:row>
      <xdr:rowOff>4656</xdr:rowOff>
    </xdr:to>
    <xdr:sp macro="" textlink="">
      <xdr:nvSpPr>
        <xdr:cNvPr id="161" name="楕円 160"/>
        <xdr:cNvSpPr/>
      </xdr:nvSpPr>
      <xdr:spPr>
        <a:xfrm>
          <a:off x="1397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160883</xdr:rowOff>
    </xdr:from>
    <xdr:ext cx="762000" cy="259045"/>
    <xdr:sp macro="" textlink="">
      <xdr:nvSpPr>
        <xdr:cNvPr id="162" name="テキスト ボックス 161"/>
        <xdr:cNvSpPr txBox="1"/>
      </xdr:nvSpPr>
      <xdr:spPr>
        <a:xfrm>
          <a:off x="1066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[192,800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年度決算は、前年度と比較して</a:t>
          </a:r>
          <a:r>
            <a:rPr kumimoji="1" lang="en-US" altLang="ja-JP" sz="1300">
              <a:latin typeface="ＭＳ Ｐゴシック" panose="020B0600070205080204" pitchFamily="50" charset="-128"/>
              <a:ea typeface="ＭＳ Ｐゴシック" panose="020B0600070205080204" pitchFamily="50" charset="-128"/>
            </a:rPr>
            <a:t>25,717</a:t>
          </a:r>
          <a:r>
            <a:rPr kumimoji="1" lang="ja-JP" altLang="en-US" sz="1300">
              <a:latin typeface="ＭＳ Ｐゴシック" panose="020B0600070205080204" pitchFamily="50" charset="-128"/>
              <a:ea typeface="ＭＳ Ｐゴシック" panose="020B0600070205080204" pitchFamily="50" charset="-128"/>
            </a:rPr>
            <a:t>円の増となった。これは、退職金の増により人件費が増となったほか、新型コロナウイルス感染症対策の実施などにより物件費が増となったためである。</a:t>
          </a:r>
        </a:p>
        <a:p>
          <a:r>
            <a:rPr kumimoji="1" lang="ja-JP" altLang="en-US" sz="1300">
              <a:latin typeface="ＭＳ Ｐゴシック" panose="020B0600070205080204" pitchFamily="50" charset="-128"/>
              <a:ea typeface="ＭＳ Ｐゴシック" panose="020B0600070205080204" pitchFamily="50" charset="-128"/>
            </a:rPr>
            <a:t>　依然として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区平均を上回っているため、定員適正化による人件費の削減や、事務事業の見直しなどによる物件費の縮減に努めていく。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24284</xdr:rowOff>
    </xdr:from>
    <xdr:to>
      <xdr:col>23</xdr:col>
      <xdr:colOff>133350</xdr:colOff>
      <xdr:row>88</xdr:row>
      <xdr:rowOff>50037</xdr:rowOff>
    </xdr:to>
    <xdr:cxnSp macro="">
      <xdr:nvCxnSpPr>
        <xdr:cNvPr id="192" name="直線コネクタ 191"/>
        <xdr:cNvCxnSpPr/>
      </xdr:nvCxnSpPr>
      <xdr:spPr>
        <a:xfrm flipV="1">
          <a:off x="4953000" y="13911734"/>
          <a:ext cx="0" cy="1225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22114</xdr:rowOff>
    </xdr:from>
    <xdr:ext cx="762000" cy="259045"/>
    <xdr:sp macro="" textlink="">
      <xdr:nvSpPr>
        <xdr:cNvPr id="193" name="人件費・物件費等の状況最小値テキスト"/>
        <xdr:cNvSpPr txBox="1"/>
      </xdr:nvSpPr>
      <xdr:spPr>
        <a:xfrm>
          <a:off x="5041900" y="1510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50037</xdr:rowOff>
    </xdr:from>
    <xdr:to>
      <xdr:col>24</xdr:col>
      <xdr:colOff>12700</xdr:colOff>
      <xdr:row>88</xdr:row>
      <xdr:rowOff>50037</xdr:rowOff>
    </xdr:to>
    <xdr:cxnSp macro="">
      <xdr:nvCxnSpPr>
        <xdr:cNvPr id="194" name="直線コネクタ 193"/>
        <xdr:cNvCxnSpPr/>
      </xdr:nvCxnSpPr>
      <xdr:spPr>
        <a:xfrm>
          <a:off x="4864100" y="1513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110661</xdr:rowOff>
    </xdr:from>
    <xdr:ext cx="762000" cy="259045"/>
    <xdr:sp macro="" textlink="">
      <xdr:nvSpPr>
        <xdr:cNvPr id="195" name="人件費・物件費等の状況最大値テキスト"/>
        <xdr:cNvSpPr txBox="1"/>
      </xdr:nvSpPr>
      <xdr:spPr>
        <a:xfrm>
          <a:off x="5041900" y="1365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24284</xdr:rowOff>
    </xdr:from>
    <xdr:to>
      <xdr:col>24</xdr:col>
      <xdr:colOff>12700</xdr:colOff>
      <xdr:row>81</xdr:row>
      <xdr:rowOff>24284</xdr:rowOff>
    </xdr:to>
    <xdr:cxnSp macro="">
      <xdr:nvCxnSpPr>
        <xdr:cNvPr id="196" name="直線コネクタ 195"/>
        <xdr:cNvCxnSpPr/>
      </xdr:nvCxnSpPr>
      <xdr:spPr>
        <a:xfrm>
          <a:off x="4864100" y="139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11553</xdr:rowOff>
    </xdr:from>
    <xdr:to>
      <xdr:col>23</xdr:col>
      <xdr:colOff>133350</xdr:colOff>
      <xdr:row>82</xdr:row>
      <xdr:rowOff>114977</xdr:rowOff>
    </xdr:to>
    <xdr:cxnSp macro="">
      <xdr:nvCxnSpPr>
        <xdr:cNvPr id="197" name="直線コネクタ 196"/>
        <xdr:cNvCxnSpPr/>
      </xdr:nvCxnSpPr>
      <xdr:spPr>
        <a:xfrm>
          <a:off x="4114800" y="14070453"/>
          <a:ext cx="838200" cy="10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98824</xdr:rowOff>
    </xdr:from>
    <xdr:ext cx="762000" cy="259045"/>
    <xdr:sp macro="" textlink="">
      <xdr:nvSpPr>
        <xdr:cNvPr id="198" name="人件費・物件費等の状況平均値テキスト"/>
        <xdr:cNvSpPr txBox="1"/>
      </xdr:nvSpPr>
      <xdr:spPr>
        <a:xfrm>
          <a:off x="5041900" y="138148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82297</xdr:rowOff>
    </xdr:from>
    <xdr:to>
      <xdr:col>23</xdr:col>
      <xdr:colOff>184150</xdr:colOff>
      <xdr:row>82</xdr:row>
      <xdr:rowOff>12447</xdr:rowOff>
    </xdr:to>
    <xdr:sp macro="" textlink="">
      <xdr:nvSpPr>
        <xdr:cNvPr id="199" name="フローチャート: 判断 198"/>
        <xdr:cNvSpPr/>
      </xdr:nvSpPr>
      <xdr:spPr>
        <a:xfrm>
          <a:off x="4902200" y="13969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150439</xdr:rowOff>
    </xdr:from>
    <xdr:to>
      <xdr:col>19</xdr:col>
      <xdr:colOff>133350</xdr:colOff>
      <xdr:row>82</xdr:row>
      <xdr:rowOff>11553</xdr:rowOff>
    </xdr:to>
    <xdr:cxnSp macro="">
      <xdr:nvCxnSpPr>
        <xdr:cNvPr id="200" name="直線コネクタ 199"/>
        <xdr:cNvCxnSpPr/>
      </xdr:nvCxnSpPr>
      <xdr:spPr>
        <a:xfrm>
          <a:off x="3225800" y="14037889"/>
          <a:ext cx="889000" cy="3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21095</xdr:rowOff>
    </xdr:from>
    <xdr:to>
      <xdr:col>19</xdr:col>
      <xdr:colOff>184150</xdr:colOff>
      <xdr:row>81</xdr:row>
      <xdr:rowOff>122695</xdr:rowOff>
    </xdr:to>
    <xdr:sp macro="" textlink="">
      <xdr:nvSpPr>
        <xdr:cNvPr id="201" name="フローチャート: 判断 200"/>
        <xdr:cNvSpPr/>
      </xdr:nvSpPr>
      <xdr:spPr>
        <a:xfrm>
          <a:off x="4064000" y="1390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132872</xdr:rowOff>
    </xdr:from>
    <xdr:ext cx="736600" cy="259045"/>
    <xdr:sp macro="" textlink="">
      <xdr:nvSpPr>
        <xdr:cNvPr id="202" name="テキスト ボックス 201"/>
        <xdr:cNvSpPr txBox="1"/>
      </xdr:nvSpPr>
      <xdr:spPr>
        <a:xfrm>
          <a:off x="3733800" y="1367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127633</xdr:rowOff>
    </xdr:from>
    <xdr:to>
      <xdr:col>15</xdr:col>
      <xdr:colOff>82550</xdr:colOff>
      <xdr:row>81</xdr:row>
      <xdr:rowOff>150439</xdr:rowOff>
    </xdr:to>
    <xdr:cxnSp macro="">
      <xdr:nvCxnSpPr>
        <xdr:cNvPr id="203" name="直線コネクタ 202"/>
        <xdr:cNvCxnSpPr/>
      </xdr:nvCxnSpPr>
      <xdr:spPr>
        <a:xfrm>
          <a:off x="2336800" y="14015083"/>
          <a:ext cx="889000" cy="2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170157</xdr:rowOff>
    </xdr:from>
    <xdr:to>
      <xdr:col>15</xdr:col>
      <xdr:colOff>133350</xdr:colOff>
      <xdr:row>81</xdr:row>
      <xdr:rowOff>100307</xdr:rowOff>
    </xdr:to>
    <xdr:sp macro="" textlink="">
      <xdr:nvSpPr>
        <xdr:cNvPr id="204" name="フローチャート: 判断 203"/>
        <xdr:cNvSpPr/>
      </xdr:nvSpPr>
      <xdr:spPr>
        <a:xfrm>
          <a:off x="3175000" y="138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110484</xdr:rowOff>
    </xdr:from>
    <xdr:ext cx="762000" cy="259045"/>
    <xdr:sp macro="" textlink="">
      <xdr:nvSpPr>
        <xdr:cNvPr id="205" name="テキスト ボックス 204"/>
        <xdr:cNvSpPr txBox="1"/>
      </xdr:nvSpPr>
      <xdr:spPr>
        <a:xfrm>
          <a:off x="2844800" y="1365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127633</xdr:rowOff>
    </xdr:from>
    <xdr:to>
      <xdr:col>11</xdr:col>
      <xdr:colOff>31750</xdr:colOff>
      <xdr:row>81</xdr:row>
      <xdr:rowOff>135688</xdr:rowOff>
    </xdr:to>
    <xdr:cxnSp macro="">
      <xdr:nvCxnSpPr>
        <xdr:cNvPr id="206" name="直線コネクタ 205"/>
        <xdr:cNvCxnSpPr/>
      </xdr:nvCxnSpPr>
      <xdr:spPr>
        <a:xfrm flipV="1">
          <a:off x="1447800" y="14015083"/>
          <a:ext cx="889000" cy="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139399</xdr:rowOff>
    </xdr:from>
    <xdr:to>
      <xdr:col>11</xdr:col>
      <xdr:colOff>82550</xdr:colOff>
      <xdr:row>81</xdr:row>
      <xdr:rowOff>69549</xdr:rowOff>
    </xdr:to>
    <xdr:sp macro="" textlink="">
      <xdr:nvSpPr>
        <xdr:cNvPr id="207" name="フローチャート: 判断 206"/>
        <xdr:cNvSpPr/>
      </xdr:nvSpPr>
      <xdr:spPr>
        <a:xfrm>
          <a:off x="2286000" y="138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79726</xdr:rowOff>
    </xdr:from>
    <xdr:ext cx="762000" cy="259045"/>
    <xdr:sp macro="" textlink="">
      <xdr:nvSpPr>
        <xdr:cNvPr id="208" name="テキスト ボックス 207"/>
        <xdr:cNvSpPr txBox="1"/>
      </xdr:nvSpPr>
      <xdr:spPr>
        <a:xfrm>
          <a:off x="1955800" y="13624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136379</xdr:rowOff>
    </xdr:from>
    <xdr:to>
      <xdr:col>7</xdr:col>
      <xdr:colOff>31750</xdr:colOff>
      <xdr:row>81</xdr:row>
      <xdr:rowOff>66529</xdr:rowOff>
    </xdr:to>
    <xdr:sp macro="" textlink="">
      <xdr:nvSpPr>
        <xdr:cNvPr id="209" name="フローチャート: 判断 208"/>
        <xdr:cNvSpPr/>
      </xdr:nvSpPr>
      <xdr:spPr>
        <a:xfrm>
          <a:off x="1397000" y="1385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76706</xdr:rowOff>
    </xdr:from>
    <xdr:ext cx="762000" cy="259045"/>
    <xdr:sp macro="" textlink="">
      <xdr:nvSpPr>
        <xdr:cNvPr id="210" name="テキスト ボックス 209"/>
        <xdr:cNvSpPr txBox="1"/>
      </xdr:nvSpPr>
      <xdr:spPr>
        <a:xfrm>
          <a:off x="1066800" y="13621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64177</xdr:rowOff>
    </xdr:from>
    <xdr:to>
      <xdr:col>23</xdr:col>
      <xdr:colOff>184150</xdr:colOff>
      <xdr:row>82</xdr:row>
      <xdr:rowOff>165777</xdr:rowOff>
    </xdr:to>
    <xdr:sp macro="" textlink="">
      <xdr:nvSpPr>
        <xdr:cNvPr id="216" name="楕円 215"/>
        <xdr:cNvSpPr/>
      </xdr:nvSpPr>
      <xdr:spPr>
        <a:xfrm>
          <a:off x="4902200" y="1412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36254</xdr:rowOff>
    </xdr:from>
    <xdr:ext cx="762000" cy="259045"/>
    <xdr:sp macro="" textlink="">
      <xdr:nvSpPr>
        <xdr:cNvPr id="217" name="人件費・物件費等の状況該当値テキスト"/>
        <xdr:cNvSpPr txBox="1"/>
      </xdr:nvSpPr>
      <xdr:spPr>
        <a:xfrm>
          <a:off x="5041900" y="1409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132203</xdr:rowOff>
    </xdr:from>
    <xdr:to>
      <xdr:col>19</xdr:col>
      <xdr:colOff>184150</xdr:colOff>
      <xdr:row>82</xdr:row>
      <xdr:rowOff>62353</xdr:rowOff>
    </xdr:to>
    <xdr:sp macro="" textlink="">
      <xdr:nvSpPr>
        <xdr:cNvPr id="218" name="楕円 217"/>
        <xdr:cNvSpPr/>
      </xdr:nvSpPr>
      <xdr:spPr>
        <a:xfrm>
          <a:off x="4064000" y="1401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47130</xdr:rowOff>
    </xdr:from>
    <xdr:ext cx="736600" cy="259045"/>
    <xdr:sp macro="" textlink="">
      <xdr:nvSpPr>
        <xdr:cNvPr id="219" name="テキスト ボックス 218"/>
        <xdr:cNvSpPr txBox="1"/>
      </xdr:nvSpPr>
      <xdr:spPr>
        <a:xfrm>
          <a:off x="3733800" y="14106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99639</xdr:rowOff>
    </xdr:from>
    <xdr:to>
      <xdr:col>15</xdr:col>
      <xdr:colOff>133350</xdr:colOff>
      <xdr:row>82</xdr:row>
      <xdr:rowOff>29789</xdr:rowOff>
    </xdr:to>
    <xdr:sp macro="" textlink="">
      <xdr:nvSpPr>
        <xdr:cNvPr id="220" name="楕円 219"/>
        <xdr:cNvSpPr/>
      </xdr:nvSpPr>
      <xdr:spPr>
        <a:xfrm>
          <a:off x="3175000" y="1398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14566</xdr:rowOff>
    </xdr:from>
    <xdr:ext cx="762000" cy="259045"/>
    <xdr:sp macro="" textlink="">
      <xdr:nvSpPr>
        <xdr:cNvPr id="221" name="テキスト ボックス 220"/>
        <xdr:cNvSpPr txBox="1"/>
      </xdr:nvSpPr>
      <xdr:spPr>
        <a:xfrm>
          <a:off x="2844800" y="14073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76833</xdr:rowOff>
    </xdr:from>
    <xdr:to>
      <xdr:col>11</xdr:col>
      <xdr:colOff>82550</xdr:colOff>
      <xdr:row>82</xdr:row>
      <xdr:rowOff>6983</xdr:rowOff>
    </xdr:to>
    <xdr:sp macro="" textlink="">
      <xdr:nvSpPr>
        <xdr:cNvPr id="222" name="楕円 221"/>
        <xdr:cNvSpPr/>
      </xdr:nvSpPr>
      <xdr:spPr>
        <a:xfrm>
          <a:off x="2286000" y="1396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163210</xdr:rowOff>
    </xdr:from>
    <xdr:ext cx="762000" cy="259045"/>
    <xdr:sp macro="" textlink="">
      <xdr:nvSpPr>
        <xdr:cNvPr id="223" name="テキスト ボックス 222"/>
        <xdr:cNvSpPr txBox="1"/>
      </xdr:nvSpPr>
      <xdr:spPr>
        <a:xfrm>
          <a:off x="1955800" y="14050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84888</xdr:rowOff>
    </xdr:from>
    <xdr:to>
      <xdr:col>7</xdr:col>
      <xdr:colOff>31750</xdr:colOff>
      <xdr:row>82</xdr:row>
      <xdr:rowOff>15038</xdr:rowOff>
    </xdr:to>
    <xdr:sp macro="" textlink="">
      <xdr:nvSpPr>
        <xdr:cNvPr id="224" name="楕円 223"/>
        <xdr:cNvSpPr/>
      </xdr:nvSpPr>
      <xdr:spPr>
        <a:xfrm>
          <a:off x="1397000" y="1397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171265</xdr:rowOff>
    </xdr:from>
    <xdr:ext cx="762000" cy="259045"/>
    <xdr:sp macro="" textlink="">
      <xdr:nvSpPr>
        <xdr:cNvPr id="225" name="テキスト ボックス 224"/>
        <xdr:cNvSpPr txBox="1"/>
      </xdr:nvSpPr>
      <xdr:spPr>
        <a:xfrm>
          <a:off x="1066800" y="1405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年連続で</a:t>
          </a:r>
          <a:r>
            <a:rPr kumimoji="1" lang="en-US" altLang="ja-JP" sz="1300">
              <a:latin typeface="ＭＳ Ｐゴシック" panose="020B0600070205080204" pitchFamily="50" charset="-128"/>
              <a:ea typeface="ＭＳ Ｐゴシック" panose="020B0600070205080204" pitchFamily="50" charset="-128"/>
            </a:rPr>
            <a:t>98.3</a:t>
          </a:r>
          <a:r>
            <a:rPr kumimoji="1" lang="ja-JP" altLang="en-US" sz="1300">
              <a:latin typeface="ＭＳ Ｐゴシック" panose="020B0600070205080204" pitchFamily="50" charset="-128"/>
              <a:ea typeface="ＭＳ Ｐゴシック" panose="020B0600070205080204" pitchFamily="50" charset="-128"/>
            </a:rPr>
            <a:t>となった。平成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区平均を下回っているため、今後とも、給与水準の適正化が図られるよう努めていく。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6" name="直線コネクタ 255"/>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9"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132443</xdr:rowOff>
    </xdr:from>
    <xdr:to>
      <xdr:col>81</xdr:col>
      <xdr:colOff>44450</xdr:colOff>
      <xdr:row>82</xdr:row>
      <xdr:rowOff>132443</xdr:rowOff>
    </xdr:to>
    <xdr:cxnSp macro="">
      <xdr:nvCxnSpPr>
        <xdr:cNvPr id="261" name="直線コネクタ 260"/>
        <xdr:cNvCxnSpPr/>
      </xdr:nvCxnSpPr>
      <xdr:spPr>
        <a:xfrm>
          <a:off x="16179800" y="14191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62"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3" name="フローチャート: 判断 262"/>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132443</xdr:rowOff>
    </xdr:from>
    <xdr:to>
      <xdr:col>77</xdr:col>
      <xdr:colOff>44450</xdr:colOff>
      <xdr:row>82</xdr:row>
      <xdr:rowOff>132443</xdr:rowOff>
    </xdr:to>
    <xdr:cxnSp macro="">
      <xdr:nvCxnSpPr>
        <xdr:cNvPr id="264" name="直線コネクタ 263"/>
        <xdr:cNvCxnSpPr/>
      </xdr:nvCxnSpPr>
      <xdr:spPr>
        <a:xfrm>
          <a:off x="15290800" y="14191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5" name="フローチャート: 判断 264"/>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31948</xdr:rowOff>
    </xdr:from>
    <xdr:ext cx="736600" cy="259045"/>
    <xdr:sp macro="" textlink="">
      <xdr:nvSpPr>
        <xdr:cNvPr id="266" name="テキスト ボックス 265"/>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132443</xdr:rowOff>
    </xdr:from>
    <xdr:to>
      <xdr:col>72</xdr:col>
      <xdr:colOff>203200</xdr:colOff>
      <xdr:row>85</xdr:row>
      <xdr:rowOff>100693</xdr:rowOff>
    </xdr:to>
    <xdr:cxnSp macro="">
      <xdr:nvCxnSpPr>
        <xdr:cNvPr id="267" name="直線コネクタ 266"/>
        <xdr:cNvCxnSpPr/>
      </xdr:nvCxnSpPr>
      <xdr:spPr>
        <a:xfrm flipV="1">
          <a:off x="14401800" y="14191343"/>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14514</xdr:rowOff>
    </xdr:from>
    <xdr:to>
      <xdr:col>73</xdr:col>
      <xdr:colOff>44450</xdr:colOff>
      <xdr:row>84</xdr:row>
      <xdr:rowOff>116114</xdr:rowOff>
    </xdr:to>
    <xdr:sp macro="" textlink="">
      <xdr:nvSpPr>
        <xdr:cNvPr id="268" name="フローチャート: 判断 267"/>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100891</xdr:rowOff>
    </xdr:from>
    <xdr:ext cx="762000" cy="259045"/>
    <xdr:sp macro="" textlink="">
      <xdr:nvSpPr>
        <xdr:cNvPr id="269" name="テキスト ボックス 268"/>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85</xdr:row>
      <xdr:rowOff>100693</xdr:rowOff>
    </xdr:to>
    <xdr:cxnSp macro="">
      <xdr:nvCxnSpPr>
        <xdr:cNvPr id="270" name="直線コネクタ 269"/>
        <xdr:cNvCxnSpPr/>
      </xdr:nvCxnSpPr>
      <xdr:spPr>
        <a:xfrm>
          <a:off x="13512800" y="1467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72" name="テキスト ボックス 271"/>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4" name="テキスト ボックス 273"/>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81643</xdr:rowOff>
    </xdr:from>
    <xdr:to>
      <xdr:col>81</xdr:col>
      <xdr:colOff>95250</xdr:colOff>
      <xdr:row>83</xdr:row>
      <xdr:rowOff>11793</xdr:rowOff>
    </xdr:to>
    <xdr:sp macro="" textlink="">
      <xdr:nvSpPr>
        <xdr:cNvPr id="280" name="楕円 279"/>
        <xdr:cNvSpPr/>
      </xdr:nvSpPr>
      <xdr:spPr>
        <a:xfrm>
          <a:off x="169672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98170</xdr:rowOff>
    </xdr:from>
    <xdr:ext cx="762000" cy="259045"/>
    <xdr:sp macro="" textlink="">
      <xdr:nvSpPr>
        <xdr:cNvPr id="281" name="給与水準   （国との比較）該当値テキスト"/>
        <xdr:cNvSpPr txBox="1"/>
      </xdr:nvSpPr>
      <xdr:spPr>
        <a:xfrm>
          <a:off x="171069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81643</xdr:rowOff>
    </xdr:from>
    <xdr:to>
      <xdr:col>77</xdr:col>
      <xdr:colOff>95250</xdr:colOff>
      <xdr:row>83</xdr:row>
      <xdr:rowOff>11793</xdr:rowOff>
    </xdr:to>
    <xdr:sp macro="" textlink="">
      <xdr:nvSpPr>
        <xdr:cNvPr id="282" name="楕円 281"/>
        <xdr:cNvSpPr/>
      </xdr:nvSpPr>
      <xdr:spPr>
        <a:xfrm>
          <a:off x="16129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21970</xdr:rowOff>
    </xdr:from>
    <xdr:ext cx="736600" cy="259045"/>
    <xdr:sp macro="" textlink="">
      <xdr:nvSpPr>
        <xdr:cNvPr id="283" name="テキスト ボックス 282"/>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81643</xdr:rowOff>
    </xdr:from>
    <xdr:to>
      <xdr:col>73</xdr:col>
      <xdr:colOff>44450</xdr:colOff>
      <xdr:row>83</xdr:row>
      <xdr:rowOff>11793</xdr:rowOff>
    </xdr:to>
    <xdr:sp macro="" textlink="">
      <xdr:nvSpPr>
        <xdr:cNvPr id="284" name="楕円 283"/>
        <xdr:cNvSpPr/>
      </xdr:nvSpPr>
      <xdr:spPr>
        <a:xfrm>
          <a:off x="15240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21970</xdr:rowOff>
    </xdr:from>
    <xdr:ext cx="762000" cy="259045"/>
    <xdr:sp macro="" textlink="">
      <xdr:nvSpPr>
        <xdr:cNvPr id="285" name="テキスト ボックス 284"/>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6" name="楕円 285"/>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7" name="テキスト ボックス 286"/>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88" name="楕円 287"/>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89" name="テキスト ボックス 288"/>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年度決算は、前年度と比較して</a:t>
          </a:r>
          <a:r>
            <a:rPr kumimoji="1" lang="en-US" altLang="ja-JP" sz="1300">
              <a:latin typeface="ＭＳ Ｐゴシック" panose="020B0600070205080204" pitchFamily="50" charset="-128"/>
              <a:ea typeface="ＭＳ Ｐゴシック" panose="020B0600070205080204" pitchFamily="50" charset="-128"/>
            </a:rPr>
            <a:t>0.09</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7.76</a:t>
          </a:r>
          <a:r>
            <a:rPr kumimoji="1" lang="ja-JP" altLang="en-US" sz="1300">
              <a:latin typeface="ＭＳ Ｐゴシック" panose="020B0600070205080204" pitchFamily="50" charset="-128"/>
              <a:ea typeface="ＭＳ Ｐゴシック" panose="020B0600070205080204" pitchFamily="50" charset="-128"/>
            </a:rPr>
            <a:t>人となった。平成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区平均を上回っているため、今後とも、行政課題に的確に対応する一方で、事務事業の見直しや業務委託化の推進等により職員数の増加を抑制し、定員適正化に取り組んでいく。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26005</xdr:rowOff>
    </xdr:to>
    <xdr:cxnSp macro="">
      <xdr:nvCxnSpPr>
        <xdr:cNvPr id="321" name="直線コネクタ 320"/>
        <xdr:cNvCxnSpPr/>
      </xdr:nvCxnSpPr>
      <xdr:spPr>
        <a:xfrm flipV="1">
          <a:off x="17018000" y="10148086"/>
          <a:ext cx="0" cy="13650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169532</xdr:rowOff>
    </xdr:from>
    <xdr:ext cx="762000" cy="259045"/>
    <xdr:sp macro="" textlink="">
      <xdr:nvSpPr>
        <xdr:cNvPr id="322" name="定員管理の状況最小値テキスト"/>
        <xdr:cNvSpPr txBox="1"/>
      </xdr:nvSpPr>
      <xdr:spPr>
        <a:xfrm>
          <a:off x="17106900" y="1148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26005</xdr:rowOff>
    </xdr:from>
    <xdr:to>
      <xdr:col>81</xdr:col>
      <xdr:colOff>133350</xdr:colOff>
      <xdr:row>67</xdr:row>
      <xdr:rowOff>26005</xdr:rowOff>
    </xdr:to>
    <xdr:cxnSp macro="">
      <xdr:nvCxnSpPr>
        <xdr:cNvPr id="323" name="直線コネクタ 322"/>
        <xdr:cNvCxnSpPr/>
      </xdr:nvCxnSpPr>
      <xdr:spPr>
        <a:xfrm>
          <a:off x="16929100" y="11513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4" name="定員管理の状況最大値テキスト"/>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5" name="直線コネクタ 324"/>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11370</xdr:rowOff>
    </xdr:from>
    <xdr:to>
      <xdr:col>81</xdr:col>
      <xdr:colOff>44450</xdr:colOff>
      <xdr:row>61</xdr:row>
      <xdr:rowOff>21711</xdr:rowOff>
    </xdr:to>
    <xdr:cxnSp macro="">
      <xdr:nvCxnSpPr>
        <xdr:cNvPr id="326" name="直線コネクタ 325"/>
        <xdr:cNvCxnSpPr/>
      </xdr:nvCxnSpPr>
      <xdr:spPr>
        <a:xfrm>
          <a:off x="16179800" y="10469820"/>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162577</xdr:rowOff>
    </xdr:from>
    <xdr:ext cx="762000" cy="259045"/>
    <xdr:sp macro="" textlink="">
      <xdr:nvSpPr>
        <xdr:cNvPr id="327" name="定員管理の状況平均値テキスト"/>
        <xdr:cNvSpPr txBox="1"/>
      </xdr:nvSpPr>
      <xdr:spPr>
        <a:xfrm>
          <a:off x="17106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28" name="フローチャート: 判断 327"/>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167882</xdr:rowOff>
    </xdr:from>
    <xdr:to>
      <xdr:col>77</xdr:col>
      <xdr:colOff>44450</xdr:colOff>
      <xdr:row>61</xdr:row>
      <xdr:rowOff>11370</xdr:rowOff>
    </xdr:to>
    <xdr:cxnSp macro="">
      <xdr:nvCxnSpPr>
        <xdr:cNvPr id="329" name="直線コネクタ 328"/>
        <xdr:cNvCxnSpPr/>
      </xdr:nvCxnSpPr>
      <xdr:spPr>
        <a:xfrm>
          <a:off x="15290800" y="10454882"/>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142603</xdr:rowOff>
    </xdr:from>
    <xdr:to>
      <xdr:col>77</xdr:col>
      <xdr:colOff>95250</xdr:colOff>
      <xdr:row>60</xdr:row>
      <xdr:rowOff>72753</xdr:rowOff>
    </xdr:to>
    <xdr:sp macro="" textlink="">
      <xdr:nvSpPr>
        <xdr:cNvPr id="330" name="フローチャート: 判断 329"/>
        <xdr:cNvSpPr/>
      </xdr:nvSpPr>
      <xdr:spPr>
        <a:xfrm>
          <a:off x="161290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82930</xdr:rowOff>
    </xdr:from>
    <xdr:ext cx="736600" cy="259045"/>
    <xdr:sp macro="" textlink="">
      <xdr:nvSpPr>
        <xdr:cNvPr id="331" name="テキスト ボックス 330"/>
        <xdr:cNvSpPr txBox="1"/>
      </xdr:nvSpPr>
      <xdr:spPr>
        <a:xfrm>
          <a:off x="15798800" y="10027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162137</xdr:rowOff>
    </xdr:from>
    <xdr:to>
      <xdr:col>72</xdr:col>
      <xdr:colOff>203200</xdr:colOff>
      <xdr:row>60</xdr:row>
      <xdr:rowOff>167882</xdr:rowOff>
    </xdr:to>
    <xdr:cxnSp macro="">
      <xdr:nvCxnSpPr>
        <xdr:cNvPr id="332" name="直線コネクタ 331"/>
        <xdr:cNvCxnSpPr/>
      </xdr:nvCxnSpPr>
      <xdr:spPr>
        <a:xfrm>
          <a:off x="14401800" y="10449137"/>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146050</xdr:rowOff>
    </xdr:from>
    <xdr:to>
      <xdr:col>73</xdr:col>
      <xdr:colOff>44450</xdr:colOff>
      <xdr:row>60</xdr:row>
      <xdr:rowOff>76200</xdr:rowOff>
    </xdr:to>
    <xdr:sp macro="" textlink="">
      <xdr:nvSpPr>
        <xdr:cNvPr id="333" name="フローチャート: 判断 332"/>
        <xdr:cNvSpPr/>
      </xdr:nvSpPr>
      <xdr:spPr>
        <a:xfrm>
          <a:off x="15240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86377</xdr:rowOff>
    </xdr:from>
    <xdr:ext cx="762000" cy="259045"/>
    <xdr:sp macro="" textlink="">
      <xdr:nvSpPr>
        <xdr:cNvPr id="334" name="テキスト ボックス 333"/>
        <xdr:cNvSpPr txBox="1"/>
      </xdr:nvSpPr>
      <xdr:spPr>
        <a:xfrm>
          <a:off x="1490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158690</xdr:rowOff>
    </xdr:from>
    <xdr:to>
      <xdr:col>68</xdr:col>
      <xdr:colOff>152400</xdr:colOff>
      <xdr:row>60</xdr:row>
      <xdr:rowOff>162137</xdr:rowOff>
    </xdr:to>
    <xdr:cxnSp macro="">
      <xdr:nvCxnSpPr>
        <xdr:cNvPr id="335" name="直線コネクタ 334"/>
        <xdr:cNvCxnSpPr/>
      </xdr:nvCxnSpPr>
      <xdr:spPr>
        <a:xfrm>
          <a:off x="13512800" y="1044569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138006</xdr:rowOff>
    </xdr:from>
    <xdr:to>
      <xdr:col>68</xdr:col>
      <xdr:colOff>203200</xdr:colOff>
      <xdr:row>60</xdr:row>
      <xdr:rowOff>68156</xdr:rowOff>
    </xdr:to>
    <xdr:sp macro="" textlink="">
      <xdr:nvSpPr>
        <xdr:cNvPr id="336" name="フローチャート: 判断 335"/>
        <xdr:cNvSpPr/>
      </xdr:nvSpPr>
      <xdr:spPr>
        <a:xfrm>
          <a:off x="14351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78333</xdr:rowOff>
    </xdr:from>
    <xdr:ext cx="762000" cy="259045"/>
    <xdr:sp macro="" textlink="">
      <xdr:nvSpPr>
        <xdr:cNvPr id="337" name="テキスト ボックス 336"/>
        <xdr:cNvSpPr txBox="1"/>
      </xdr:nvSpPr>
      <xdr:spPr>
        <a:xfrm>
          <a:off x="14020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136858</xdr:rowOff>
    </xdr:from>
    <xdr:to>
      <xdr:col>64</xdr:col>
      <xdr:colOff>152400</xdr:colOff>
      <xdr:row>60</xdr:row>
      <xdr:rowOff>67008</xdr:rowOff>
    </xdr:to>
    <xdr:sp macro="" textlink="">
      <xdr:nvSpPr>
        <xdr:cNvPr id="338" name="フローチャート: 判断 337"/>
        <xdr:cNvSpPr/>
      </xdr:nvSpPr>
      <xdr:spPr>
        <a:xfrm>
          <a:off x="13462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77185</xdr:rowOff>
    </xdr:from>
    <xdr:ext cx="762000" cy="259045"/>
    <xdr:sp macro="" textlink="">
      <xdr:nvSpPr>
        <xdr:cNvPr id="339" name="テキスト ボックス 338"/>
        <xdr:cNvSpPr txBox="1"/>
      </xdr:nvSpPr>
      <xdr:spPr>
        <a:xfrm>
          <a:off x="13131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45" name="楕円 344"/>
        <xdr:cNvSpPr/>
      </xdr:nvSpPr>
      <xdr:spPr>
        <a:xfrm>
          <a:off x="16967200" y="104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114438</xdr:rowOff>
    </xdr:from>
    <xdr:ext cx="762000" cy="259045"/>
    <xdr:sp macro="" textlink="">
      <xdr:nvSpPr>
        <xdr:cNvPr id="346" name="定員管理の状況該当値テキスト"/>
        <xdr:cNvSpPr txBox="1"/>
      </xdr:nvSpPr>
      <xdr:spPr>
        <a:xfrm>
          <a:off x="17106900" y="104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132020</xdr:rowOff>
    </xdr:from>
    <xdr:to>
      <xdr:col>77</xdr:col>
      <xdr:colOff>95250</xdr:colOff>
      <xdr:row>61</xdr:row>
      <xdr:rowOff>62170</xdr:rowOff>
    </xdr:to>
    <xdr:sp macro="" textlink="">
      <xdr:nvSpPr>
        <xdr:cNvPr id="347" name="楕円 346"/>
        <xdr:cNvSpPr/>
      </xdr:nvSpPr>
      <xdr:spPr>
        <a:xfrm>
          <a:off x="16129000" y="1041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46947</xdr:rowOff>
    </xdr:from>
    <xdr:ext cx="736600" cy="259045"/>
    <xdr:sp macro="" textlink="">
      <xdr:nvSpPr>
        <xdr:cNvPr id="348" name="テキスト ボックス 347"/>
        <xdr:cNvSpPr txBox="1"/>
      </xdr:nvSpPr>
      <xdr:spPr>
        <a:xfrm>
          <a:off x="15798800" y="1050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117082</xdr:rowOff>
    </xdr:from>
    <xdr:to>
      <xdr:col>73</xdr:col>
      <xdr:colOff>44450</xdr:colOff>
      <xdr:row>61</xdr:row>
      <xdr:rowOff>47232</xdr:rowOff>
    </xdr:to>
    <xdr:sp macro="" textlink="">
      <xdr:nvSpPr>
        <xdr:cNvPr id="349" name="楕円 348"/>
        <xdr:cNvSpPr/>
      </xdr:nvSpPr>
      <xdr:spPr>
        <a:xfrm>
          <a:off x="15240000" y="1040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32009</xdr:rowOff>
    </xdr:from>
    <xdr:ext cx="762000" cy="259045"/>
    <xdr:sp macro="" textlink="">
      <xdr:nvSpPr>
        <xdr:cNvPr id="350" name="テキスト ボックス 349"/>
        <xdr:cNvSpPr txBox="1"/>
      </xdr:nvSpPr>
      <xdr:spPr>
        <a:xfrm>
          <a:off x="14909800" y="10490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111337</xdr:rowOff>
    </xdr:from>
    <xdr:to>
      <xdr:col>68</xdr:col>
      <xdr:colOff>203200</xdr:colOff>
      <xdr:row>61</xdr:row>
      <xdr:rowOff>41487</xdr:rowOff>
    </xdr:to>
    <xdr:sp macro="" textlink="">
      <xdr:nvSpPr>
        <xdr:cNvPr id="351" name="楕円 350"/>
        <xdr:cNvSpPr/>
      </xdr:nvSpPr>
      <xdr:spPr>
        <a:xfrm>
          <a:off x="14351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26264</xdr:rowOff>
    </xdr:from>
    <xdr:ext cx="762000" cy="259045"/>
    <xdr:sp macro="" textlink="">
      <xdr:nvSpPr>
        <xdr:cNvPr id="352" name="テキスト ボックス 351"/>
        <xdr:cNvSpPr txBox="1"/>
      </xdr:nvSpPr>
      <xdr:spPr>
        <a:xfrm>
          <a:off x="140208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107890</xdr:rowOff>
    </xdr:from>
    <xdr:to>
      <xdr:col>64</xdr:col>
      <xdr:colOff>152400</xdr:colOff>
      <xdr:row>61</xdr:row>
      <xdr:rowOff>38040</xdr:rowOff>
    </xdr:to>
    <xdr:sp macro="" textlink="">
      <xdr:nvSpPr>
        <xdr:cNvPr id="353" name="楕円 352"/>
        <xdr:cNvSpPr/>
      </xdr:nvSpPr>
      <xdr:spPr>
        <a:xfrm>
          <a:off x="13462000" y="1039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22817</xdr:rowOff>
    </xdr:from>
    <xdr:ext cx="762000" cy="259045"/>
    <xdr:sp macro="" textlink="">
      <xdr:nvSpPr>
        <xdr:cNvPr id="354" name="テキスト ボックス 353"/>
        <xdr:cNvSpPr txBox="1"/>
      </xdr:nvSpPr>
      <xdr:spPr>
        <a:xfrm>
          <a:off x="13131800" y="1048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年度決算は、前年度と比較して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％となった。引き続き、実質公債費比率の急激な変化を抑え、健全な財政運営に努めていく。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4" name="直線コネクタ 37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165100</xdr:rowOff>
    </xdr:to>
    <xdr:cxnSp macro="">
      <xdr:nvCxnSpPr>
        <xdr:cNvPr id="378" name="直線コネクタ 377"/>
        <xdr:cNvCxnSpPr/>
      </xdr:nvCxnSpPr>
      <xdr:spPr>
        <a:xfrm flipV="1">
          <a:off x="17018000" y="633349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9"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0" name="直線コネクタ 379"/>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6350</xdr:rowOff>
    </xdr:from>
    <xdr:to>
      <xdr:col>81</xdr:col>
      <xdr:colOff>44450</xdr:colOff>
      <xdr:row>40</xdr:row>
      <xdr:rowOff>78740</xdr:rowOff>
    </xdr:to>
    <xdr:cxnSp macro="">
      <xdr:nvCxnSpPr>
        <xdr:cNvPr id="383" name="直線コネクタ 382"/>
        <xdr:cNvCxnSpPr/>
      </xdr:nvCxnSpPr>
      <xdr:spPr>
        <a:xfrm>
          <a:off x="16179800" y="686435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44467</xdr:rowOff>
    </xdr:from>
    <xdr:ext cx="762000" cy="259045"/>
    <xdr:sp macro="" textlink="">
      <xdr:nvSpPr>
        <xdr:cNvPr id="384" name="公債費負担の状況平均値テキスト"/>
        <xdr:cNvSpPr txBox="1"/>
      </xdr:nvSpPr>
      <xdr:spPr>
        <a:xfrm>
          <a:off x="17106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385" name="フローチャート: 判断 384"/>
        <xdr:cNvSpPr/>
      </xdr:nvSpPr>
      <xdr:spPr>
        <a:xfrm>
          <a:off x="16967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129540</xdr:rowOff>
    </xdr:from>
    <xdr:to>
      <xdr:col>77</xdr:col>
      <xdr:colOff>44450</xdr:colOff>
      <xdr:row>40</xdr:row>
      <xdr:rowOff>6350</xdr:rowOff>
    </xdr:to>
    <xdr:cxnSp macro="">
      <xdr:nvCxnSpPr>
        <xdr:cNvPr id="386" name="直線コネクタ 385"/>
        <xdr:cNvCxnSpPr/>
      </xdr:nvCxnSpPr>
      <xdr:spPr>
        <a:xfrm>
          <a:off x="15290800" y="68160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7" name="フローチャート: 判断 386"/>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8" name="テキスト ボックス 387"/>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105410</xdr:rowOff>
    </xdr:from>
    <xdr:to>
      <xdr:col>72</xdr:col>
      <xdr:colOff>203200</xdr:colOff>
      <xdr:row>39</xdr:row>
      <xdr:rowOff>129540</xdr:rowOff>
    </xdr:to>
    <xdr:cxnSp macro="">
      <xdr:nvCxnSpPr>
        <xdr:cNvPr id="389" name="直線コネクタ 388"/>
        <xdr:cNvCxnSpPr/>
      </xdr:nvCxnSpPr>
      <xdr:spPr>
        <a:xfrm>
          <a:off x="14401800" y="67919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0" name="フローチャート: 判断 389"/>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1" name="テキスト ボックス 390"/>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105410</xdr:rowOff>
    </xdr:from>
    <xdr:to>
      <xdr:col>68</xdr:col>
      <xdr:colOff>152400</xdr:colOff>
      <xdr:row>39</xdr:row>
      <xdr:rowOff>105410</xdr:rowOff>
    </xdr:to>
    <xdr:cxnSp macro="">
      <xdr:nvCxnSpPr>
        <xdr:cNvPr id="392" name="直線コネクタ 391"/>
        <xdr:cNvCxnSpPr/>
      </xdr:nvCxnSpPr>
      <xdr:spPr>
        <a:xfrm>
          <a:off x="13512800" y="6791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151130</xdr:rowOff>
    </xdr:from>
    <xdr:to>
      <xdr:col>68</xdr:col>
      <xdr:colOff>203200</xdr:colOff>
      <xdr:row>40</xdr:row>
      <xdr:rowOff>81280</xdr:rowOff>
    </xdr:to>
    <xdr:sp macro="" textlink="">
      <xdr:nvSpPr>
        <xdr:cNvPr id="393" name="フローチャート: 判断 392"/>
        <xdr:cNvSpPr/>
      </xdr:nvSpPr>
      <xdr:spPr>
        <a:xfrm>
          <a:off x="14351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66057</xdr:rowOff>
    </xdr:from>
    <xdr:ext cx="762000" cy="259045"/>
    <xdr:sp macro="" textlink="">
      <xdr:nvSpPr>
        <xdr:cNvPr id="394" name="テキスト ボックス 393"/>
        <xdr:cNvSpPr txBox="1"/>
      </xdr:nvSpPr>
      <xdr:spPr>
        <a:xfrm>
          <a:off x="14020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6" name="テキスト ボックス 395"/>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402" name="楕円 401"/>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xdr:rowOff>
    </xdr:from>
    <xdr:ext cx="762000" cy="259045"/>
    <xdr:sp macro="" textlink="">
      <xdr:nvSpPr>
        <xdr:cNvPr id="403" name="公債費負担の状況該当値テキスト"/>
        <xdr:cNvSpPr txBox="1"/>
      </xdr:nvSpPr>
      <xdr:spPr>
        <a:xfrm>
          <a:off x="17106900" y="685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127000</xdr:rowOff>
    </xdr:from>
    <xdr:to>
      <xdr:col>77</xdr:col>
      <xdr:colOff>95250</xdr:colOff>
      <xdr:row>40</xdr:row>
      <xdr:rowOff>57150</xdr:rowOff>
    </xdr:to>
    <xdr:sp macro="" textlink="">
      <xdr:nvSpPr>
        <xdr:cNvPr id="404" name="楕円 403"/>
        <xdr:cNvSpPr/>
      </xdr:nvSpPr>
      <xdr:spPr>
        <a:xfrm>
          <a:off x="16129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405" name="テキスト ボックス 404"/>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78740</xdr:rowOff>
    </xdr:from>
    <xdr:to>
      <xdr:col>73</xdr:col>
      <xdr:colOff>44450</xdr:colOff>
      <xdr:row>40</xdr:row>
      <xdr:rowOff>8890</xdr:rowOff>
    </xdr:to>
    <xdr:sp macro="" textlink="">
      <xdr:nvSpPr>
        <xdr:cNvPr id="406" name="楕円 405"/>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19067</xdr:rowOff>
    </xdr:from>
    <xdr:ext cx="762000" cy="259045"/>
    <xdr:sp macro="" textlink="">
      <xdr:nvSpPr>
        <xdr:cNvPr id="407" name="テキスト ボックス 406"/>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54610</xdr:rowOff>
    </xdr:from>
    <xdr:to>
      <xdr:col>68</xdr:col>
      <xdr:colOff>203200</xdr:colOff>
      <xdr:row>39</xdr:row>
      <xdr:rowOff>156210</xdr:rowOff>
    </xdr:to>
    <xdr:sp macro="" textlink="">
      <xdr:nvSpPr>
        <xdr:cNvPr id="408" name="楕円 407"/>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166387</xdr:rowOff>
    </xdr:from>
    <xdr:ext cx="762000" cy="259045"/>
    <xdr:sp macro="" textlink="">
      <xdr:nvSpPr>
        <xdr:cNvPr id="409" name="テキスト ボックス 408"/>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410" name="楕円 409"/>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411" name="テキスト ボックス 410"/>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年度以降、算定比率が負の値となっているため、将来負担比率は算出されていない。今後も、地方債償還額の急激な変化を抑えつつ、公債費負担の適正化に努めるなどの対応を継続していく。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2" name="直線コネクタ 431"/>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3"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5"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7"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8" name="フローチャート: 判断 437"/>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9" name="フローチャート: 判断 438"/>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0" name="テキスト ボックス 439"/>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1" name="フローチャート: 判断 440"/>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2" name="テキスト ボックス 441"/>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3" name="フローチャート: 判断 442"/>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4" name="テキスト ボックス 443"/>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5" name="フローチャート: 判断 444"/>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6" name="テキスト ボックス 445"/>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東京都新宿区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341,222
307,315
18.22
173,062,972
166,672,922
6,351,385
92,868,634
18,619,510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年度決算は、前年度と比較して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25.0</a:t>
          </a:r>
          <a:r>
            <a:rPr kumimoji="1" lang="ja-JP" altLang="en-US" sz="1300">
              <a:latin typeface="ＭＳ Ｐゴシック" panose="020B0600070205080204" pitchFamily="50" charset="-128"/>
              <a:ea typeface="ＭＳ Ｐゴシック" panose="020B0600070205080204" pitchFamily="50" charset="-128"/>
            </a:rPr>
            <a:t>％となり、平成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区平均を上回っている。　　</a:t>
          </a:r>
        </a:p>
        <a:p>
          <a:r>
            <a:rPr kumimoji="1" lang="ja-JP" altLang="en-US" sz="1300">
              <a:latin typeface="ＭＳ Ｐゴシック" panose="020B0600070205080204" pitchFamily="50" charset="-128"/>
              <a:ea typeface="ＭＳ Ｐゴシック" panose="020B0600070205080204" pitchFamily="50" charset="-128"/>
            </a:rPr>
            <a:t>　今後とも、行政課題に的確に対応する一方で、事務事業の見直しや業務委託化の推進等により職員数の増加を抑制し、定員適正化に取り組んでいく。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169863</xdr:rowOff>
    </xdr:from>
    <xdr:to>
      <xdr:col>24</xdr:col>
      <xdr:colOff>25400</xdr:colOff>
      <xdr:row>40</xdr:row>
      <xdr:rowOff>155575</xdr:rowOff>
    </xdr:to>
    <xdr:cxnSp macro="">
      <xdr:nvCxnSpPr>
        <xdr:cNvPr id="65" name="直線コネクタ 64"/>
        <xdr:cNvCxnSpPr/>
      </xdr:nvCxnSpPr>
      <xdr:spPr>
        <a:xfrm flipV="1">
          <a:off x="4826000" y="5656263"/>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127652</xdr:rowOff>
    </xdr:from>
    <xdr:ext cx="762000" cy="259045"/>
    <xdr:sp macro="" textlink="">
      <xdr:nvSpPr>
        <xdr:cNvPr id="66" name="人件費最小値テキスト"/>
        <xdr:cNvSpPr txBox="1"/>
      </xdr:nvSpPr>
      <xdr:spPr>
        <a:xfrm>
          <a:off x="4914900" y="698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155575</xdr:rowOff>
    </xdr:from>
    <xdr:to>
      <xdr:col>24</xdr:col>
      <xdr:colOff>114300</xdr:colOff>
      <xdr:row>40</xdr:row>
      <xdr:rowOff>155575</xdr:rowOff>
    </xdr:to>
    <xdr:cxnSp macro="">
      <xdr:nvCxnSpPr>
        <xdr:cNvPr id="67" name="直線コネクタ 66"/>
        <xdr:cNvCxnSpPr/>
      </xdr:nvCxnSpPr>
      <xdr:spPr>
        <a:xfrm>
          <a:off x="4737100" y="701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84790</xdr:rowOff>
    </xdr:from>
    <xdr:ext cx="762000" cy="259045"/>
    <xdr:sp macro="" textlink="">
      <xdr:nvSpPr>
        <xdr:cNvPr id="68" name="人件費最大値テキスト"/>
        <xdr:cNvSpPr txBox="1"/>
      </xdr:nvSpPr>
      <xdr:spPr>
        <a:xfrm>
          <a:off x="4914900" y="539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169863</xdr:rowOff>
    </xdr:from>
    <xdr:to>
      <xdr:col>24</xdr:col>
      <xdr:colOff>114300</xdr:colOff>
      <xdr:row>32</xdr:row>
      <xdr:rowOff>169863</xdr:rowOff>
    </xdr:to>
    <xdr:cxnSp macro="">
      <xdr:nvCxnSpPr>
        <xdr:cNvPr id="69" name="直線コネクタ 68"/>
        <xdr:cNvCxnSpPr/>
      </xdr:nvCxnSpPr>
      <xdr:spPr>
        <a:xfrm>
          <a:off x="4737100" y="565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155575</xdr:rowOff>
    </xdr:from>
    <xdr:to>
      <xdr:col>24</xdr:col>
      <xdr:colOff>25400</xdr:colOff>
      <xdr:row>41</xdr:row>
      <xdr:rowOff>41275</xdr:rowOff>
    </xdr:to>
    <xdr:cxnSp macro="">
      <xdr:nvCxnSpPr>
        <xdr:cNvPr id="70" name="直線コネクタ 69"/>
        <xdr:cNvCxnSpPr/>
      </xdr:nvCxnSpPr>
      <xdr:spPr>
        <a:xfrm flipV="1">
          <a:off x="3987800" y="6842125"/>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7002</xdr:rowOff>
    </xdr:from>
    <xdr:ext cx="762000" cy="259045"/>
    <xdr:sp macro="" textlink="">
      <xdr:nvSpPr>
        <xdr:cNvPr id="71" name="人件費平均値テキスト"/>
        <xdr:cNvSpPr txBox="1"/>
      </xdr:nvSpPr>
      <xdr:spPr>
        <a:xfrm>
          <a:off x="4914900" y="6179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161925</xdr:rowOff>
    </xdr:from>
    <xdr:to>
      <xdr:col>24</xdr:col>
      <xdr:colOff>76200</xdr:colOff>
      <xdr:row>37</xdr:row>
      <xdr:rowOff>92075</xdr:rowOff>
    </xdr:to>
    <xdr:sp macro="" textlink="">
      <xdr:nvSpPr>
        <xdr:cNvPr id="72" name="フローチャート: 判断 71"/>
        <xdr:cNvSpPr/>
      </xdr:nvSpPr>
      <xdr:spPr>
        <a:xfrm>
          <a:off x="47752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55563</xdr:rowOff>
    </xdr:from>
    <xdr:to>
      <xdr:col>19</xdr:col>
      <xdr:colOff>187325</xdr:colOff>
      <xdr:row>41</xdr:row>
      <xdr:rowOff>41275</xdr:rowOff>
    </xdr:to>
    <xdr:cxnSp macro="">
      <xdr:nvCxnSpPr>
        <xdr:cNvPr id="73" name="直線コネクタ 72"/>
        <xdr:cNvCxnSpPr/>
      </xdr:nvCxnSpPr>
      <xdr:spPr>
        <a:xfrm>
          <a:off x="3098800" y="6913563"/>
          <a:ext cx="889000" cy="15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33338</xdr:rowOff>
    </xdr:from>
    <xdr:to>
      <xdr:col>20</xdr:col>
      <xdr:colOff>38100</xdr:colOff>
      <xdr:row>38</xdr:row>
      <xdr:rowOff>134938</xdr:rowOff>
    </xdr:to>
    <xdr:sp macro="" textlink="">
      <xdr:nvSpPr>
        <xdr:cNvPr id="74" name="フローチャート: 判断 73"/>
        <xdr:cNvSpPr/>
      </xdr:nvSpPr>
      <xdr:spPr>
        <a:xfrm>
          <a:off x="3937000" y="654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145115</xdr:rowOff>
    </xdr:from>
    <xdr:ext cx="736600" cy="259045"/>
    <xdr:sp macro="" textlink="">
      <xdr:nvSpPr>
        <xdr:cNvPr id="75" name="テキスト ボックス 74"/>
        <xdr:cNvSpPr txBox="1"/>
      </xdr:nvSpPr>
      <xdr:spPr>
        <a:xfrm>
          <a:off x="3606800" y="6317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41275</xdr:rowOff>
    </xdr:from>
    <xdr:to>
      <xdr:col>15</xdr:col>
      <xdr:colOff>98425</xdr:colOff>
      <xdr:row>40</xdr:row>
      <xdr:rowOff>55563</xdr:rowOff>
    </xdr:to>
    <xdr:cxnSp macro="">
      <xdr:nvCxnSpPr>
        <xdr:cNvPr id="76" name="直線コネクタ 75"/>
        <xdr:cNvCxnSpPr/>
      </xdr:nvCxnSpPr>
      <xdr:spPr>
        <a:xfrm>
          <a:off x="2209800" y="689927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7" name="フローチャート: 判断 76"/>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78" name="テキスト ボックス 77"/>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41275</xdr:rowOff>
    </xdr:from>
    <xdr:to>
      <xdr:col>11</xdr:col>
      <xdr:colOff>9525</xdr:colOff>
      <xdr:row>40</xdr:row>
      <xdr:rowOff>127000</xdr:rowOff>
    </xdr:to>
    <xdr:cxnSp macro="">
      <xdr:nvCxnSpPr>
        <xdr:cNvPr id="79" name="直線コネクタ 78"/>
        <xdr:cNvCxnSpPr/>
      </xdr:nvCxnSpPr>
      <xdr:spPr>
        <a:xfrm flipV="1">
          <a:off x="1320800" y="68992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104775</xdr:rowOff>
    </xdr:from>
    <xdr:to>
      <xdr:col>11</xdr:col>
      <xdr:colOff>60325</xdr:colOff>
      <xdr:row>38</xdr:row>
      <xdr:rowOff>34925</xdr:rowOff>
    </xdr:to>
    <xdr:sp macro="" textlink="">
      <xdr:nvSpPr>
        <xdr:cNvPr id="80" name="フローチャート: 判断 79"/>
        <xdr:cNvSpPr/>
      </xdr:nvSpPr>
      <xdr:spPr>
        <a:xfrm>
          <a:off x="2159000" y="644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45102</xdr:rowOff>
    </xdr:from>
    <xdr:ext cx="762000" cy="259045"/>
    <xdr:sp macro="" textlink="">
      <xdr:nvSpPr>
        <xdr:cNvPr id="81" name="テキスト ボックス 80"/>
        <xdr:cNvSpPr txBox="1"/>
      </xdr:nvSpPr>
      <xdr:spPr>
        <a:xfrm>
          <a:off x="1828800" y="621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47625</xdr:rowOff>
    </xdr:from>
    <xdr:to>
      <xdr:col>6</xdr:col>
      <xdr:colOff>171450</xdr:colOff>
      <xdr:row>38</xdr:row>
      <xdr:rowOff>149225</xdr:rowOff>
    </xdr:to>
    <xdr:sp macro="" textlink="">
      <xdr:nvSpPr>
        <xdr:cNvPr id="82" name="フローチャート: 判断 81"/>
        <xdr:cNvSpPr/>
      </xdr:nvSpPr>
      <xdr:spPr>
        <a:xfrm>
          <a:off x="12700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159402</xdr:rowOff>
    </xdr:from>
    <xdr:ext cx="762000" cy="259045"/>
    <xdr:sp macro="" textlink="">
      <xdr:nvSpPr>
        <xdr:cNvPr id="83" name="テキスト ボックス 82"/>
        <xdr:cNvSpPr txBox="1"/>
      </xdr:nvSpPr>
      <xdr:spPr>
        <a:xfrm>
          <a:off x="939800" y="633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104775</xdr:rowOff>
    </xdr:from>
    <xdr:to>
      <xdr:col>24</xdr:col>
      <xdr:colOff>76200</xdr:colOff>
      <xdr:row>40</xdr:row>
      <xdr:rowOff>34925</xdr:rowOff>
    </xdr:to>
    <xdr:sp macro="" textlink="">
      <xdr:nvSpPr>
        <xdr:cNvPr id="89" name="楕円 88"/>
        <xdr:cNvSpPr/>
      </xdr:nvSpPr>
      <xdr:spPr>
        <a:xfrm>
          <a:off x="4775200" y="67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76852</xdr:rowOff>
    </xdr:from>
    <xdr:ext cx="762000" cy="259045"/>
    <xdr:sp macro="" textlink="">
      <xdr:nvSpPr>
        <xdr:cNvPr id="90" name="人件費該当値テキスト"/>
        <xdr:cNvSpPr txBox="1"/>
      </xdr:nvSpPr>
      <xdr:spPr>
        <a:xfrm>
          <a:off x="49149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161925</xdr:rowOff>
    </xdr:from>
    <xdr:to>
      <xdr:col>20</xdr:col>
      <xdr:colOff>38100</xdr:colOff>
      <xdr:row>41</xdr:row>
      <xdr:rowOff>92075</xdr:rowOff>
    </xdr:to>
    <xdr:sp macro="" textlink="">
      <xdr:nvSpPr>
        <xdr:cNvPr id="91" name="楕円 90"/>
        <xdr:cNvSpPr/>
      </xdr:nvSpPr>
      <xdr:spPr>
        <a:xfrm>
          <a:off x="3937000" y="701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76852</xdr:rowOff>
    </xdr:from>
    <xdr:ext cx="736600" cy="259045"/>
    <xdr:sp macro="" textlink="">
      <xdr:nvSpPr>
        <xdr:cNvPr id="92" name="テキスト ボックス 91"/>
        <xdr:cNvSpPr txBox="1"/>
      </xdr:nvSpPr>
      <xdr:spPr>
        <a:xfrm>
          <a:off x="3606800" y="7106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4763</xdr:rowOff>
    </xdr:from>
    <xdr:to>
      <xdr:col>15</xdr:col>
      <xdr:colOff>149225</xdr:colOff>
      <xdr:row>40</xdr:row>
      <xdr:rowOff>106363</xdr:rowOff>
    </xdr:to>
    <xdr:sp macro="" textlink="">
      <xdr:nvSpPr>
        <xdr:cNvPr id="93" name="楕円 92"/>
        <xdr:cNvSpPr/>
      </xdr:nvSpPr>
      <xdr:spPr>
        <a:xfrm>
          <a:off x="3048000" y="686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91140</xdr:rowOff>
    </xdr:from>
    <xdr:ext cx="762000" cy="259045"/>
    <xdr:sp macro="" textlink="">
      <xdr:nvSpPr>
        <xdr:cNvPr id="94" name="テキスト ボックス 93"/>
        <xdr:cNvSpPr txBox="1"/>
      </xdr:nvSpPr>
      <xdr:spPr>
        <a:xfrm>
          <a:off x="2717800" y="694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161925</xdr:rowOff>
    </xdr:from>
    <xdr:to>
      <xdr:col>11</xdr:col>
      <xdr:colOff>60325</xdr:colOff>
      <xdr:row>40</xdr:row>
      <xdr:rowOff>92075</xdr:rowOff>
    </xdr:to>
    <xdr:sp macro="" textlink="">
      <xdr:nvSpPr>
        <xdr:cNvPr id="95" name="楕円 94"/>
        <xdr:cNvSpPr/>
      </xdr:nvSpPr>
      <xdr:spPr>
        <a:xfrm>
          <a:off x="2159000" y="684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76852</xdr:rowOff>
    </xdr:from>
    <xdr:ext cx="762000" cy="259045"/>
    <xdr:sp macro="" textlink="">
      <xdr:nvSpPr>
        <xdr:cNvPr id="96" name="テキスト ボックス 95"/>
        <xdr:cNvSpPr txBox="1"/>
      </xdr:nvSpPr>
      <xdr:spPr>
        <a:xfrm>
          <a:off x="1828800" y="693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76200</xdr:rowOff>
    </xdr:from>
    <xdr:to>
      <xdr:col>6</xdr:col>
      <xdr:colOff>171450</xdr:colOff>
      <xdr:row>41</xdr:row>
      <xdr:rowOff>6350</xdr:rowOff>
    </xdr:to>
    <xdr:sp macro="" textlink="">
      <xdr:nvSpPr>
        <xdr:cNvPr id="97" name="楕円 96"/>
        <xdr:cNvSpPr/>
      </xdr:nvSpPr>
      <xdr:spPr>
        <a:xfrm>
          <a:off x="127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162577</xdr:rowOff>
    </xdr:from>
    <xdr:ext cx="762000" cy="259045"/>
    <xdr:sp macro="" textlink="">
      <xdr:nvSpPr>
        <xdr:cNvPr id="98" name="テキスト ボックス 97"/>
        <xdr:cNvSpPr txBox="1"/>
      </xdr:nvSpPr>
      <xdr:spPr>
        <a:xfrm>
          <a:off x="93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年度決算は、前年度と比較して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21.5</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今後とも、委託料などの更なる適正化に取り組み、物件費の縮減に努めていく。</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20</xdr:row>
      <xdr:rowOff>154214</xdr:rowOff>
    </xdr:to>
    <xdr:cxnSp macro="">
      <xdr:nvCxnSpPr>
        <xdr:cNvPr id="128" name="直線コネクタ 127"/>
        <xdr:cNvCxnSpPr/>
      </xdr:nvCxnSpPr>
      <xdr:spPr>
        <a:xfrm flipV="1">
          <a:off x="16510000" y="2222500"/>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9" name="物件費最小値テキスト"/>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30" name="直線コネクタ 129"/>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31"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2" name="直線コネクタ 131"/>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148771</xdr:rowOff>
    </xdr:from>
    <xdr:to>
      <xdr:col>82</xdr:col>
      <xdr:colOff>107950</xdr:colOff>
      <xdr:row>15</xdr:row>
      <xdr:rowOff>9979</xdr:rowOff>
    </xdr:to>
    <xdr:cxnSp macro="">
      <xdr:nvCxnSpPr>
        <xdr:cNvPr id="133" name="直線コネクタ 132"/>
        <xdr:cNvCxnSpPr/>
      </xdr:nvCxnSpPr>
      <xdr:spPr>
        <a:xfrm flipV="1">
          <a:off x="15671800" y="25490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103613</xdr:rowOff>
    </xdr:from>
    <xdr:ext cx="762000" cy="259045"/>
    <xdr:sp macro="" textlink="">
      <xdr:nvSpPr>
        <xdr:cNvPr id="134" name="物件費平均値テキスト"/>
        <xdr:cNvSpPr txBox="1"/>
      </xdr:nvSpPr>
      <xdr:spPr>
        <a:xfrm>
          <a:off x="16598900" y="2332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87086</xdr:rowOff>
    </xdr:from>
    <xdr:to>
      <xdr:col>82</xdr:col>
      <xdr:colOff>158750</xdr:colOff>
      <xdr:row>15</xdr:row>
      <xdr:rowOff>17236</xdr:rowOff>
    </xdr:to>
    <xdr:sp macro="" textlink="">
      <xdr:nvSpPr>
        <xdr:cNvPr id="135" name="フローチャート: 判断 134"/>
        <xdr:cNvSpPr/>
      </xdr:nvSpPr>
      <xdr:spPr>
        <a:xfrm>
          <a:off x="16459200" y="248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94343</xdr:rowOff>
    </xdr:from>
    <xdr:to>
      <xdr:col>78</xdr:col>
      <xdr:colOff>69850</xdr:colOff>
      <xdr:row>15</xdr:row>
      <xdr:rowOff>9979</xdr:rowOff>
    </xdr:to>
    <xdr:cxnSp macro="">
      <xdr:nvCxnSpPr>
        <xdr:cNvPr id="136" name="直線コネクタ 135"/>
        <xdr:cNvCxnSpPr/>
      </xdr:nvCxnSpPr>
      <xdr:spPr>
        <a:xfrm>
          <a:off x="14782800" y="24946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141514</xdr:rowOff>
    </xdr:from>
    <xdr:to>
      <xdr:col>78</xdr:col>
      <xdr:colOff>120650</xdr:colOff>
      <xdr:row>15</xdr:row>
      <xdr:rowOff>71664</xdr:rowOff>
    </xdr:to>
    <xdr:sp macro="" textlink="">
      <xdr:nvSpPr>
        <xdr:cNvPr id="137" name="フローチャート: 判断 136"/>
        <xdr:cNvSpPr/>
      </xdr:nvSpPr>
      <xdr:spPr>
        <a:xfrm>
          <a:off x="15621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56441</xdr:rowOff>
    </xdr:from>
    <xdr:ext cx="736600" cy="259045"/>
    <xdr:sp macro="" textlink="">
      <xdr:nvSpPr>
        <xdr:cNvPr id="138" name="テキスト ボックス 137"/>
        <xdr:cNvSpPr txBox="1"/>
      </xdr:nvSpPr>
      <xdr:spPr>
        <a:xfrm>
          <a:off x="15290800" y="2628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14</xdr:row>
      <xdr:rowOff>94343</xdr:rowOff>
    </xdr:to>
    <xdr:cxnSp macro="">
      <xdr:nvCxnSpPr>
        <xdr:cNvPr id="139" name="直線コネクタ 138"/>
        <xdr:cNvCxnSpPr/>
      </xdr:nvCxnSpPr>
      <xdr:spPr>
        <a:xfrm>
          <a:off x="13893800" y="2451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65314</xdr:rowOff>
    </xdr:from>
    <xdr:to>
      <xdr:col>74</xdr:col>
      <xdr:colOff>31750</xdr:colOff>
      <xdr:row>14</xdr:row>
      <xdr:rowOff>166914</xdr:rowOff>
    </xdr:to>
    <xdr:sp macro="" textlink="">
      <xdr:nvSpPr>
        <xdr:cNvPr id="140" name="フローチャート: 判断 139"/>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151691</xdr:rowOff>
    </xdr:from>
    <xdr:ext cx="762000" cy="259045"/>
    <xdr:sp macro="" textlink="">
      <xdr:nvSpPr>
        <xdr:cNvPr id="141" name="テキスト ボックス 140"/>
        <xdr:cNvSpPr txBox="1"/>
      </xdr:nvSpPr>
      <xdr:spPr>
        <a:xfrm>
          <a:off x="14401800" y="255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124279</xdr:rowOff>
    </xdr:from>
    <xdr:to>
      <xdr:col>69</xdr:col>
      <xdr:colOff>92075</xdr:colOff>
      <xdr:row>14</xdr:row>
      <xdr:rowOff>50800</xdr:rowOff>
    </xdr:to>
    <xdr:cxnSp macro="">
      <xdr:nvCxnSpPr>
        <xdr:cNvPr id="142" name="直線コネクタ 141"/>
        <xdr:cNvCxnSpPr/>
      </xdr:nvCxnSpPr>
      <xdr:spPr>
        <a:xfrm>
          <a:off x="13004800" y="23531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127907</xdr:rowOff>
    </xdr:from>
    <xdr:to>
      <xdr:col>69</xdr:col>
      <xdr:colOff>142875</xdr:colOff>
      <xdr:row>14</xdr:row>
      <xdr:rowOff>58057</xdr:rowOff>
    </xdr:to>
    <xdr:sp macro="" textlink="">
      <xdr:nvSpPr>
        <xdr:cNvPr id="143" name="フローチャート: 判断 142"/>
        <xdr:cNvSpPr/>
      </xdr:nvSpPr>
      <xdr:spPr>
        <a:xfrm>
          <a:off x="13843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68234</xdr:rowOff>
    </xdr:from>
    <xdr:ext cx="762000" cy="259045"/>
    <xdr:sp macro="" textlink="">
      <xdr:nvSpPr>
        <xdr:cNvPr id="144" name="テキスト ボックス 143"/>
        <xdr:cNvSpPr txBox="1"/>
      </xdr:nvSpPr>
      <xdr:spPr>
        <a:xfrm>
          <a:off x="13512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84364</xdr:rowOff>
    </xdr:from>
    <xdr:to>
      <xdr:col>65</xdr:col>
      <xdr:colOff>53975</xdr:colOff>
      <xdr:row>14</xdr:row>
      <xdr:rowOff>14514</xdr:rowOff>
    </xdr:to>
    <xdr:sp macro="" textlink="">
      <xdr:nvSpPr>
        <xdr:cNvPr id="145" name="フローチャート: 判断 144"/>
        <xdr:cNvSpPr/>
      </xdr:nvSpPr>
      <xdr:spPr>
        <a:xfrm>
          <a:off x="12954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170741</xdr:rowOff>
    </xdr:from>
    <xdr:ext cx="762000" cy="259045"/>
    <xdr:sp macro="" textlink="">
      <xdr:nvSpPr>
        <xdr:cNvPr id="146" name="テキスト ボックス 145"/>
        <xdr:cNvSpPr txBox="1"/>
      </xdr:nvSpPr>
      <xdr:spPr>
        <a:xfrm>
          <a:off x="12623800" y="239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97971</xdr:rowOff>
    </xdr:from>
    <xdr:to>
      <xdr:col>82</xdr:col>
      <xdr:colOff>158750</xdr:colOff>
      <xdr:row>15</xdr:row>
      <xdr:rowOff>28121</xdr:rowOff>
    </xdr:to>
    <xdr:sp macro="" textlink="">
      <xdr:nvSpPr>
        <xdr:cNvPr id="152" name="楕円 151"/>
        <xdr:cNvSpPr/>
      </xdr:nvSpPr>
      <xdr:spPr>
        <a:xfrm>
          <a:off x="164592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70048</xdr:rowOff>
    </xdr:from>
    <xdr:ext cx="762000" cy="259045"/>
    <xdr:sp macro="" textlink="">
      <xdr:nvSpPr>
        <xdr:cNvPr id="153" name="物件費該当値テキスト"/>
        <xdr:cNvSpPr txBox="1"/>
      </xdr:nvSpPr>
      <xdr:spPr>
        <a:xfrm>
          <a:off x="16598900" y="247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130629</xdr:rowOff>
    </xdr:from>
    <xdr:to>
      <xdr:col>78</xdr:col>
      <xdr:colOff>120650</xdr:colOff>
      <xdr:row>15</xdr:row>
      <xdr:rowOff>60779</xdr:rowOff>
    </xdr:to>
    <xdr:sp macro="" textlink="">
      <xdr:nvSpPr>
        <xdr:cNvPr id="154" name="楕円 153"/>
        <xdr:cNvSpPr/>
      </xdr:nvSpPr>
      <xdr:spPr>
        <a:xfrm>
          <a:off x="15621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70956</xdr:rowOff>
    </xdr:from>
    <xdr:ext cx="736600" cy="259045"/>
    <xdr:sp macro="" textlink="">
      <xdr:nvSpPr>
        <xdr:cNvPr id="155" name="テキスト ボックス 154"/>
        <xdr:cNvSpPr txBox="1"/>
      </xdr:nvSpPr>
      <xdr:spPr>
        <a:xfrm>
          <a:off x="15290800" y="2299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43543</xdr:rowOff>
    </xdr:from>
    <xdr:to>
      <xdr:col>74</xdr:col>
      <xdr:colOff>31750</xdr:colOff>
      <xdr:row>14</xdr:row>
      <xdr:rowOff>145143</xdr:rowOff>
    </xdr:to>
    <xdr:sp macro="" textlink="">
      <xdr:nvSpPr>
        <xdr:cNvPr id="156" name="楕円 155"/>
        <xdr:cNvSpPr/>
      </xdr:nvSpPr>
      <xdr:spPr>
        <a:xfrm>
          <a:off x="14732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155320</xdr:rowOff>
    </xdr:from>
    <xdr:ext cx="762000" cy="259045"/>
    <xdr:sp macro="" textlink="">
      <xdr:nvSpPr>
        <xdr:cNvPr id="157" name="テキスト ボックス 156"/>
        <xdr:cNvSpPr txBox="1"/>
      </xdr:nvSpPr>
      <xdr:spPr>
        <a:xfrm>
          <a:off x="14401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0</xdr:rowOff>
    </xdr:from>
    <xdr:to>
      <xdr:col>69</xdr:col>
      <xdr:colOff>142875</xdr:colOff>
      <xdr:row>14</xdr:row>
      <xdr:rowOff>101600</xdr:rowOff>
    </xdr:to>
    <xdr:sp macro="" textlink="">
      <xdr:nvSpPr>
        <xdr:cNvPr id="158" name="楕円 157"/>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86377</xdr:rowOff>
    </xdr:from>
    <xdr:ext cx="762000" cy="259045"/>
    <xdr:sp macro="" textlink="">
      <xdr:nvSpPr>
        <xdr:cNvPr id="159" name="テキスト ボックス 158"/>
        <xdr:cNvSpPr txBox="1"/>
      </xdr:nvSpPr>
      <xdr:spPr>
        <a:xfrm>
          <a:off x="13512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60" name="楕円 159"/>
        <xdr:cNvSpPr/>
      </xdr:nvSpPr>
      <xdr:spPr>
        <a:xfrm>
          <a:off x="12954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13806</xdr:rowOff>
    </xdr:from>
    <xdr:ext cx="762000" cy="259045"/>
    <xdr:sp macro="" textlink="">
      <xdr:nvSpPr>
        <xdr:cNvPr id="161" name="テキスト ボックス 160"/>
        <xdr:cNvSpPr txBox="1"/>
      </xdr:nvSpPr>
      <xdr:spPr>
        <a:xfrm>
          <a:off x="12623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年度決算は、前年度と比較して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17.9</a:t>
          </a:r>
          <a:r>
            <a:rPr kumimoji="1" lang="ja-JP" altLang="en-US" sz="1300">
              <a:latin typeface="ＭＳ Ｐゴシック" panose="020B0600070205080204" pitchFamily="50" charset="-128"/>
              <a:ea typeface="ＭＳ Ｐゴシック" panose="020B0600070205080204" pitchFamily="50" charset="-128"/>
            </a:rPr>
            <a:t>％となり、平成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区平均を下回っている。　</a:t>
          </a:r>
        </a:p>
        <a:p>
          <a:r>
            <a:rPr kumimoji="1" lang="ja-JP" altLang="en-US" sz="1300">
              <a:latin typeface="ＭＳ Ｐゴシック" panose="020B0600070205080204" pitchFamily="50" charset="-128"/>
              <a:ea typeface="ＭＳ Ｐゴシック" panose="020B0600070205080204" pitchFamily="50" charset="-128"/>
            </a:rPr>
            <a:t>　今後も、障害者への自立支援給付費や委託保育費などの社会保障関係費の増が見込まれるため、将来的な財政収支見通しの中で、扶助費を含む義務的経費全体の動向を注視する。</a:t>
          </a:r>
        </a:p>
      </xdr:txBody>
    </xdr:sp>
    <xdr:clientData/>
  </xdr:twoCellAnchor>
  <xdr:oneCellAnchor>
    <xdr:from>
      <xdr:col>3</xdr:col>
      <xdr:colOff>123825</xdr:colOff>
      <xdr:row>49</xdr:row>
      <xdr:rowOff>107950</xdr:rowOff>
    </xdr:from>
    <xdr:ext cx="298543" cy="225703"/>
    <xdr:sp macro="" textlink="">
      <xdr:nvSpPr>
        <xdr:cNvPr id="173" name="テキスト ボックス 17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6" name="直線コネクタ 17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7" name="テキスト ボックス 17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8" name="直線コネクタ 17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9" name="テキスト ボックス 17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80" name="直線コネクタ 17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81" name="テキスト ボックス 18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2" name="直線コネクタ 18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3" name="テキスト ボックス 18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4" name="直線コネクタ 18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5" name="テキスト ボックス 18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9" name="直線コネクタ 188"/>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9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91" name="直線コネクタ 19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92" name="扶助費最大値テキスト"/>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93" name="直線コネクタ 192"/>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119380</xdr:rowOff>
    </xdr:from>
    <xdr:to>
      <xdr:col>24</xdr:col>
      <xdr:colOff>25400</xdr:colOff>
      <xdr:row>59</xdr:row>
      <xdr:rowOff>8890</xdr:rowOff>
    </xdr:to>
    <xdr:cxnSp macro="">
      <xdr:nvCxnSpPr>
        <xdr:cNvPr id="194" name="直線コネクタ 193"/>
        <xdr:cNvCxnSpPr/>
      </xdr:nvCxnSpPr>
      <xdr:spPr>
        <a:xfrm flipV="1">
          <a:off x="3987800" y="100634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139717</xdr:rowOff>
    </xdr:from>
    <xdr:ext cx="762000" cy="259045"/>
    <xdr:sp macro="" textlink="">
      <xdr:nvSpPr>
        <xdr:cNvPr id="195" name="扶助費平均値テキスト"/>
        <xdr:cNvSpPr txBox="1"/>
      </xdr:nvSpPr>
      <xdr:spPr>
        <a:xfrm>
          <a:off x="4914900" y="1008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167640</xdr:rowOff>
    </xdr:from>
    <xdr:to>
      <xdr:col>24</xdr:col>
      <xdr:colOff>76200</xdr:colOff>
      <xdr:row>59</xdr:row>
      <xdr:rowOff>97790</xdr:rowOff>
    </xdr:to>
    <xdr:sp macro="" textlink="">
      <xdr:nvSpPr>
        <xdr:cNvPr id="196" name="フローチャート: 判断 195"/>
        <xdr:cNvSpPr/>
      </xdr:nvSpPr>
      <xdr:spPr>
        <a:xfrm>
          <a:off x="47752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8890</xdr:rowOff>
    </xdr:from>
    <xdr:to>
      <xdr:col>19</xdr:col>
      <xdr:colOff>187325</xdr:colOff>
      <xdr:row>59</xdr:row>
      <xdr:rowOff>24130</xdr:rowOff>
    </xdr:to>
    <xdr:cxnSp macro="">
      <xdr:nvCxnSpPr>
        <xdr:cNvPr id="197" name="直線コネクタ 196"/>
        <xdr:cNvCxnSpPr/>
      </xdr:nvCxnSpPr>
      <xdr:spPr>
        <a:xfrm flipV="1">
          <a:off x="3098800" y="10124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41910</xdr:rowOff>
    </xdr:from>
    <xdr:to>
      <xdr:col>20</xdr:col>
      <xdr:colOff>38100</xdr:colOff>
      <xdr:row>59</xdr:row>
      <xdr:rowOff>143510</xdr:rowOff>
    </xdr:to>
    <xdr:sp macro="" textlink="">
      <xdr:nvSpPr>
        <xdr:cNvPr id="198" name="フローチャート: 判断 197"/>
        <xdr:cNvSpPr/>
      </xdr:nvSpPr>
      <xdr:spPr>
        <a:xfrm>
          <a:off x="3937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128287</xdr:rowOff>
    </xdr:from>
    <xdr:ext cx="736600" cy="259045"/>
    <xdr:sp macro="" textlink="">
      <xdr:nvSpPr>
        <xdr:cNvPr id="199" name="テキスト ボックス 198"/>
        <xdr:cNvSpPr txBox="1"/>
      </xdr:nvSpPr>
      <xdr:spPr>
        <a:xfrm>
          <a:off x="3606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24130</xdr:rowOff>
    </xdr:from>
    <xdr:to>
      <xdr:col>15</xdr:col>
      <xdr:colOff>98425</xdr:colOff>
      <xdr:row>59</xdr:row>
      <xdr:rowOff>31750</xdr:rowOff>
    </xdr:to>
    <xdr:cxnSp macro="">
      <xdr:nvCxnSpPr>
        <xdr:cNvPr id="200" name="直線コネクタ 199"/>
        <xdr:cNvCxnSpPr/>
      </xdr:nvCxnSpPr>
      <xdr:spPr>
        <a:xfrm flipV="1">
          <a:off x="2209800" y="10139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xdr:rowOff>
    </xdr:from>
    <xdr:to>
      <xdr:col>15</xdr:col>
      <xdr:colOff>149225</xdr:colOff>
      <xdr:row>59</xdr:row>
      <xdr:rowOff>113030</xdr:rowOff>
    </xdr:to>
    <xdr:sp macro="" textlink="">
      <xdr:nvSpPr>
        <xdr:cNvPr id="201" name="フローチャート: 判断 200"/>
        <xdr:cNvSpPr/>
      </xdr:nvSpPr>
      <xdr:spPr>
        <a:xfrm>
          <a:off x="3048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97807</xdr:rowOff>
    </xdr:from>
    <xdr:ext cx="762000" cy="259045"/>
    <xdr:sp macro="" textlink="">
      <xdr:nvSpPr>
        <xdr:cNvPr id="202" name="テキスト ボックス 201"/>
        <xdr:cNvSpPr txBox="1"/>
      </xdr:nvSpPr>
      <xdr:spPr>
        <a:xfrm>
          <a:off x="2717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31750</xdr:rowOff>
    </xdr:from>
    <xdr:to>
      <xdr:col>11</xdr:col>
      <xdr:colOff>9525</xdr:colOff>
      <xdr:row>59</xdr:row>
      <xdr:rowOff>39370</xdr:rowOff>
    </xdr:to>
    <xdr:cxnSp macro="">
      <xdr:nvCxnSpPr>
        <xdr:cNvPr id="203" name="直線コネクタ 202"/>
        <xdr:cNvCxnSpPr/>
      </xdr:nvCxnSpPr>
      <xdr:spPr>
        <a:xfrm flipV="1">
          <a:off x="1320800" y="10147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26670</xdr:rowOff>
    </xdr:from>
    <xdr:to>
      <xdr:col>11</xdr:col>
      <xdr:colOff>60325</xdr:colOff>
      <xdr:row>59</xdr:row>
      <xdr:rowOff>128270</xdr:rowOff>
    </xdr:to>
    <xdr:sp macro="" textlink="">
      <xdr:nvSpPr>
        <xdr:cNvPr id="204" name="フローチャート: 判断 203"/>
        <xdr:cNvSpPr/>
      </xdr:nvSpPr>
      <xdr:spPr>
        <a:xfrm>
          <a:off x="2159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113047</xdr:rowOff>
    </xdr:from>
    <xdr:ext cx="762000" cy="259045"/>
    <xdr:sp macro="" textlink="">
      <xdr:nvSpPr>
        <xdr:cNvPr id="205" name="テキスト ボックス 204"/>
        <xdr:cNvSpPr txBox="1"/>
      </xdr:nvSpPr>
      <xdr:spPr>
        <a:xfrm>
          <a:off x="1828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6" name="フローチャート: 判断 205"/>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07" name="テキスト ボックス 206"/>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68580</xdr:rowOff>
    </xdr:from>
    <xdr:to>
      <xdr:col>24</xdr:col>
      <xdr:colOff>76200</xdr:colOff>
      <xdr:row>58</xdr:row>
      <xdr:rowOff>170180</xdr:rowOff>
    </xdr:to>
    <xdr:sp macro="" textlink="">
      <xdr:nvSpPr>
        <xdr:cNvPr id="213" name="楕円 212"/>
        <xdr:cNvSpPr/>
      </xdr:nvSpPr>
      <xdr:spPr>
        <a:xfrm>
          <a:off x="47752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85107</xdr:rowOff>
    </xdr:from>
    <xdr:ext cx="762000" cy="259045"/>
    <xdr:sp macro="" textlink="">
      <xdr:nvSpPr>
        <xdr:cNvPr id="214" name="扶助費該当値テキスト"/>
        <xdr:cNvSpPr txBox="1"/>
      </xdr:nvSpPr>
      <xdr:spPr>
        <a:xfrm>
          <a:off x="4914900" y="985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129540</xdr:rowOff>
    </xdr:from>
    <xdr:to>
      <xdr:col>20</xdr:col>
      <xdr:colOff>38100</xdr:colOff>
      <xdr:row>59</xdr:row>
      <xdr:rowOff>59690</xdr:rowOff>
    </xdr:to>
    <xdr:sp macro="" textlink="">
      <xdr:nvSpPr>
        <xdr:cNvPr id="215" name="楕円 214"/>
        <xdr:cNvSpPr/>
      </xdr:nvSpPr>
      <xdr:spPr>
        <a:xfrm>
          <a:off x="3937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69867</xdr:rowOff>
    </xdr:from>
    <xdr:ext cx="736600" cy="259045"/>
    <xdr:sp macro="" textlink="">
      <xdr:nvSpPr>
        <xdr:cNvPr id="216" name="テキスト ボックス 215"/>
        <xdr:cNvSpPr txBox="1"/>
      </xdr:nvSpPr>
      <xdr:spPr>
        <a:xfrm>
          <a:off x="3606800" y="984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144780</xdr:rowOff>
    </xdr:from>
    <xdr:to>
      <xdr:col>15</xdr:col>
      <xdr:colOff>149225</xdr:colOff>
      <xdr:row>59</xdr:row>
      <xdr:rowOff>74930</xdr:rowOff>
    </xdr:to>
    <xdr:sp macro="" textlink="">
      <xdr:nvSpPr>
        <xdr:cNvPr id="217" name="楕円 216"/>
        <xdr:cNvSpPr/>
      </xdr:nvSpPr>
      <xdr:spPr>
        <a:xfrm>
          <a:off x="3048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85107</xdr:rowOff>
    </xdr:from>
    <xdr:ext cx="762000" cy="259045"/>
    <xdr:sp macro="" textlink="">
      <xdr:nvSpPr>
        <xdr:cNvPr id="218" name="テキスト ボックス 217"/>
        <xdr:cNvSpPr txBox="1"/>
      </xdr:nvSpPr>
      <xdr:spPr>
        <a:xfrm>
          <a:off x="2717800" y="985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152400</xdr:rowOff>
    </xdr:from>
    <xdr:to>
      <xdr:col>11</xdr:col>
      <xdr:colOff>60325</xdr:colOff>
      <xdr:row>59</xdr:row>
      <xdr:rowOff>82550</xdr:rowOff>
    </xdr:to>
    <xdr:sp macro="" textlink="">
      <xdr:nvSpPr>
        <xdr:cNvPr id="219" name="楕円 218"/>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92727</xdr:rowOff>
    </xdr:from>
    <xdr:ext cx="762000" cy="259045"/>
    <xdr:sp macro="" textlink="">
      <xdr:nvSpPr>
        <xdr:cNvPr id="220" name="テキスト ボックス 219"/>
        <xdr:cNvSpPr txBox="1"/>
      </xdr:nvSpPr>
      <xdr:spPr>
        <a:xfrm>
          <a:off x="1828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160020</xdr:rowOff>
    </xdr:from>
    <xdr:to>
      <xdr:col>6</xdr:col>
      <xdr:colOff>171450</xdr:colOff>
      <xdr:row>59</xdr:row>
      <xdr:rowOff>90170</xdr:rowOff>
    </xdr:to>
    <xdr:sp macro="" textlink="">
      <xdr:nvSpPr>
        <xdr:cNvPr id="221" name="楕円 220"/>
        <xdr:cNvSpPr/>
      </xdr:nvSpPr>
      <xdr:spPr>
        <a:xfrm>
          <a:off x="1270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100347</xdr:rowOff>
    </xdr:from>
    <xdr:ext cx="762000" cy="259045"/>
    <xdr:sp macro="" textlink="">
      <xdr:nvSpPr>
        <xdr:cNvPr id="222" name="テキスト ボックス 221"/>
        <xdr:cNvSpPr txBox="1"/>
      </xdr:nvSpPr>
      <xdr:spPr>
        <a:xfrm>
          <a:off x="939800" y="987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年度決算は、前年度と比較して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％となり、平成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区平均を下回っている。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繰出金はほぼ横ばいとなっているが、今後とも、保険料の徴収強化などにより、普通会計の負担を減らしていくよう努める。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165100</xdr:rowOff>
    </xdr:from>
    <xdr:to>
      <xdr:col>82</xdr:col>
      <xdr:colOff>107950</xdr:colOff>
      <xdr:row>61</xdr:row>
      <xdr:rowOff>127000</xdr:rowOff>
    </xdr:to>
    <xdr:cxnSp macro="">
      <xdr:nvCxnSpPr>
        <xdr:cNvPr id="250" name="直線コネクタ 249"/>
        <xdr:cNvCxnSpPr/>
      </xdr:nvCxnSpPr>
      <xdr:spPr>
        <a:xfrm flipV="1">
          <a:off x="16510000" y="92519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99077</xdr:rowOff>
    </xdr:from>
    <xdr:ext cx="762000" cy="259045"/>
    <xdr:sp macro="" textlink="">
      <xdr:nvSpPr>
        <xdr:cNvPr id="251" name="その他最小値テキスト"/>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127000</xdr:rowOff>
    </xdr:from>
    <xdr:to>
      <xdr:col>82</xdr:col>
      <xdr:colOff>196850</xdr:colOff>
      <xdr:row>61</xdr:row>
      <xdr:rowOff>127000</xdr:rowOff>
    </xdr:to>
    <xdr:cxnSp macro="">
      <xdr:nvCxnSpPr>
        <xdr:cNvPr id="252" name="直線コネクタ 251"/>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80027</xdr:rowOff>
    </xdr:from>
    <xdr:ext cx="762000" cy="259045"/>
    <xdr:sp macro="" textlink="">
      <xdr:nvSpPr>
        <xdr:cNvPr id="253"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165100</xdr:rowOff>
    </xdr:from>
    <xdr:to>
      <xdr:col>82</xdr:col>
      <xdr:colOff>196850</xdr:colOff>
      <xdr:row>53</xdr:row>
      <xdr:rowOff>165100</xdr:rowOff>
    </xdr:to>
    <xdr:cxnSp macro="">
      <xdr:nvCxnSpPr>
        <xdr:cNvPr id="254" name="直線コネクタ 253"/>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146050</xdr:rowOff>
    </xdr:from>
    <xdr:to>
      <xdr:col>82</xdr:col>
      <xdr:colOff>107950</xdr:colOff>
      <xdr:row>59</xdr:row>
      <xdr:rowOff>88900</xdr:rowOff>
    </xdr:to>
    <xdr:cxnSp macro="">
      <xdr:nvCxnSpPr>
        <xdr:cNvPr id="255" name="直線コネクタ 254"/>
        <xdr:cNvCxnSpPr/>
      </xdr:nvCxnSpPr>
      <xdr:spPr>
        <a:xfrm flipV="1">
          <a:off x="15671800" y="100901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143527</xdr:rowOff>
    </xdr:from>
    <xdr:ext cx="762000" cy="259045"/>
    <xdr:sp macro="" textlink="">
      <xdr:nvSpPr>
        <xdr:cNvPr id="256" name="その他平均値テキスト"/>
        <xdr:cNvSpPr txBox="1"/>
      </xdr:nvSpPr>
      <xdr:spPr>
        <a:xfrm>
          <a:off x="16598900" y="10087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0</xdr:rowOff>
    </xdr:from>
    <xdr:to>
      <xdr:col>82</xdr:col>
      <xdr:colOff>158750</xdr:colOff>
      <xdr:row>59</xdr:row>
      <xdr:rowOff>101600</xdr:rowOff>
    </xdr:to>
    <xdr:sp macro="" textlink="">
      <xdr:nvSpPr>
        <xdr:cNvPr id="257" name="フローチャート: 判断 256"/>
        <xdr:cNvSpPr/>
      </xdr:nvSpPr>
      <xdr:spPr>
        <a:xfrm>
          <a:off x="164592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12700</xdr:rowOff>
    </xdr:from>
    <xdr:to>
      <xdr:col>78</xdr:col>
      <xdr:colOff>69850</xdr:colOff>
      <xdr:row>59</xdr:row>
      <xdr:rowOff>88900</xdr:rowOff>
    </xdr:to>
    <xdr:cxnSp macro="">
      <xdr:nvCxnSpPr>
        <xdr:cNvPr id="258" name="直線コネクタ 257"/>
        <xdr:cNvCxnSpPr/>
      </xdr:nvCxnSpPr>
      <xdr:spPr>
        <a:xfrm>
          <a:off x="14782800" y="10128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114300</xdr:rowOff>
    </xdr:from>
    <xdr:to>
      <xdr:col>78</xdr:col>
      <xdr:colOff>120650</xdr:colOff>
      <xdr:row>60</xdr:row>
      <xdr:rowOff>44450</xdr:rowOff>
    </xdr:to>
    <xdr:sp macro="" textlink="">
      <xdr:nvSpPr>
        <xdr:cNvPr id="259" name="フローチャート: 判断 258"/>
        <xdr:cNvSpPr/>
      </xdr:nvSpPr>
      <xdr:spPr>
        <a:xfrm>
          <a:off x="15621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29227</xdr:rowOff>
    </xdr:from>
    <xdr:ext cx="736600" cy="259045"/>
    <xdr:sp macro="" textlink="">
      <xdr:nvSpPr>
        <xdr:cNvPr id="260" name="テキスト ボックス 259"/>
        <xdr:cNvSpPr txBox="1"/>
      </xdr:nvSpPr>
      <xdr:spPr>
        <a:xfrm>
          <a:off x="15290800" y="1031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165100</xdr:rowOff>
    </xdr:from>
    <xdr:to>
      <xdr:col>73</xdr:col>
      <xdr:colOff>180975</xdr:colOff>
      <xdr:row>59</xdr:row>
      <xdr:rowOff>12700</xdr:rowOff>
    </xdr:to>
    <xdr:cxnSp macro="">
      <xdr:nvCxnSpPr>
        <xdr:cNvPr id="261" name="直線コネクタ 260"/>
        <xdr:cNvCxnSpPr/>
      </xdr:nvCxnSpPr>
      <xdr:spPr>
        <a:xfrm>
          <a:off x="13893800" y="10109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62" name="フローチャート: 判断 261"/>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63" name="テキスト ボックス 262"/>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146050</xdr:rowOff>
    </xdr:from>
    <xdr:to>
      <xdr:col>69</xdr:col>
      <xdr:colOff>92075</xdr:colOff>
      <xdr:row>58</xdr:row>
      <xdr:rowOff>165100</xdr:rowOff>
    </xdr:to>
    <xdr:cxnSp macro="">
      <xdr:nvCxnSpPr>
        <xdr:cNvPr id="264" name="直線コネクタ 263"/>
        <xdr:cNvCxnSpPr/>
      </xdr:nvCxnSpPr>
      <xdr:spPr>
        <a:xfrm>
          <a:off x="13004800" y="10090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65" name="フローチャート: 判断 264"/>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66" name="テキスト ボックス 265"/>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67" name="フローチャート: 判断 266"/>
        <xdr:cNvSpPr/>
      </xdr:nvSpPr>
      <xdr:spPr>
        <a:xfrm>
          <a:off x="12954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68" name="テキスト ボックス 267"/>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95250</xdr:rowOff>
    </xdr:from>
    <xdr:to>
      <xdr:col>82</xdr:col>
      <xdr:colOff>158750</xdr:colOff>
      <xdr:row>59</xdr:row>
      <xdr:rowOff>25400</xdr:rowOff>
    </xdr:to>
    <xdr:sp macro="" textlink="">
      <xdr:nvSpPr>
        <xdr:cNvPr id="274" name="楕円 273"/>
        <xdr:cNvSpPr/>
      </xdr:nvSpPr>
      <xdr:spPr>
        <a:xfrm>
          <a:off x="164592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111777</xdr:rowOff>
    </xdr:from>
    <xdr:ext cx="762000" cy="259045"/>
    <xdr:sp macro="" textlink="">
      <xdr:nvSpPr>
        <xdr:cNvPr id="275" name="その他該当値テキスト"/>
        <xdr:cNvSpPr txBox="1"/>
      </xdr:nvSpPr>
      <xdr:spPr>
        <a:xfrm>
          <a:off x="165989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38100</xdr:rowOff>
    </xdr:from>
    <xdr:to>
      <xdr:col>78</xdr:col>
      <xdr:colOff>120650</xdr:colOff>
      <xdr:row>59</xdr:row>
      <xdr:rowOff>139700</xdr:rowOff>
    </xdr:to>
    <xdr:sp macro="" textlink="">
      <xdr:nvSpPr>
        <xdr:cNvPr id="276" name="楕円 275"/>
        <xdr:cNvSpPr/>
      </xdr:nvSpPr>
      <xdr:spPr>
        <a:xfrm>
          <a:off x="15621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149877</xdr:rowOff>
    </xdr:from>
    <xdr:ext cx="736600" cy="259045"/>
    <xdr:sp macro="" textlink="">
      <xdr:nvSpPr>
        <xdr:cNvPr id="277" name="テキスト ボックス 276"/>
        <xdr:cNvSpPr txBox="1"/>
      </xdr:nvSpPr>
      <xdr:spPr>
        <a:xfrm>
          <a:off x="15290800" y="992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133350</xdr:rowOff>
    </xdr:from>
    <xdr:to>
      <xdr:col>74</xdr:col>
      <xdr:colOff>31750</xdr:colOff>
      <xdr:row>59</xdr:row>
      <xdr:rowOff>63500</xdr:rowOff>
    </xdr:to>
    <xdr:sp macro="" textlink="">
      <xdr:nvSpPr>
        <xdr:cNvPr id="278" name="楕円 277"/>
        <xdr:cNvSpPr/>
      </xdr:nvSpPr>
      <xdr:spPr>
        <a:xfrm>
          <a:off x="14732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73677</xdr:rowOff>
    </xdr:from>
    <xdr:ext cx="762000" cy="259045"/>
    <xdr:sp macro="" textlink="">
      <xdr:nvSpPr>
        <xdr:cNvPr id="279" name="テキスト ボックス 278"/>
        <xdr:cNvSpPr txBox="1"/>
      </xdr:nvSpPr>
      <xdr:spPr>
        <a:xfrm>
          <a:off x="14401800" y="984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80" name="楕円 279"/>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81" name="テキスト ボックス 280"/>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95250</xdr:rowOff>
    </xdr:from>
    <xdr:to>
      <xdr:col>65</xdr:col>
      <xdr:colOff>53975</xdr:colOff>
      <xdr:row>59</xdr:row>
      <xdr:rowOff>25400</xdr:rowOff>
    </xdr:to>
    <xdr:sp macro="" textlink="">
      <xdr:nvSpPr>
        <xdr:cNvPr id="282" name="楕円 281"/>
        <xdr:cNvSpPr/>
      </xdr:nvSpPr>
      <xdr:spPr>
        <a:xfrm>
          <a:off x="12954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35577</xdr:rowOff>
    </xdr:from>
    <xdr:ext cx="762000" cy="259045"/>
    <xdr:sp macro="" textlink="">
      <xdr:nvSpPr>
        <xdr:cNvPr id="283" name="テキスト ボックス 282"/>
        <xdr:cNvSpPr txBox="1"/>
      </xdr:nvSpPr>
      <xdr:spPr>
        <a:xfrm>
          <a:off x="12623800" y="980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年度決算は、前年度と比較して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％となった。平成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区平均を下回っている。</a:t>
          </a:r>
        </a:p>
        <a:p>
          <a:r>
            <a:rPr kumimoji="1" lang="ja-JP" altLang="en-US" sz="1300">
              <a:latin typeface="ＭＳ Ｐゴシック" panose="020B0600070205080204" pitchFamily="50" charset="-128"/>
              <a:ea typeface="ＭＳ Ｐゴシック" panose="020B0600070205080204" pitchFamily="50" charset="-128"/>
            </a:rPr>
            <a:t>　今後とも、外郭団体等への補助金の更なる適正化に取り組み、補助費等の縮減に努めていく。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41</xdr:row>
      <xdr:rowOff>92710</xdr:rowOff>
    </xdr:to>
    <xdr:cxnSp macro="">
      <xdr:nvCxnSpPr>
        <xdr:cNvPr id="309" name="直線コネクタ 308"/>
        <xdr:cNvCxnSpPr/>
      </xdr:nvCxnSpPr>
      <xdr:spPr>
        <a:xfrm flipV="1">
          <a:off x="16510000" y="58877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12"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13" name="直線コネクタ 312"/>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127000</xdr:rowOff>
    </xdr:to>
    <xdr:cxnSp macro="">
      <xdr:nvCxnSpPr>
        <xdr:cNvPr id="314" name="直線コネクタ 313"/>
        <xdr:cNvCxnSpPr/>
      </xdr:nvCxnSpPr>
      <xdr:spPr>
        <a:xfrm flipV="1">
          <a:off x="15671800" y="62077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2557</xdr:rowOff>
    </xdr:from>
    <xdr:ext cx="762000" cy="259045"/>
    <xdr:sp macro="" textlink="">
      <xdr:nvSpPr>
        <xdr:cNvPr id="315"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16" name="フローチャート: 判断 315"/>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127000</xdr:rowOff>
    </xdr:to>
    <xdr:cxnSp macro="">
      <xdr:nvCxnSpPr>
        <xdr:cNvPr id="317" name="直線コネクタ 316"/>
        <xdr:cNvCxnSpPr/>
      </xdr:nvCxnSpPr>
      <xdr:spPr>
        <a:xfrm>
          <a:off x="14782800" y="6230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99060</xdr:rowOff>
    </xdr:from>
    <xdr:to>
      <xdr:col>78</xdr:col>
      <xdr:colOff>120650</xdr:colOff>
      <xdr:row>37</xdr:row>
      <xdr:rowOff>29210</xdr:rowOff>
    </xdr:to>
    <xdr:sp macro="" textlink="">
      <xdr:nvSpPr>
        <xdr:cNvPr id="318" name="フローチャート: 判断 317"/>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19" name="テキスト ボックス 318"/>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58420</xdr:rowOff>
    </xdr:to>
    <xdr:cxnSp macro="">
      <xdr:nvCxnSpPr>
        <xdr:cNvPr id="320" name="直線コネクタ 319"/>
        <xdr:cNvCxnSpPr/>
      </xdr:nvCxnSpPr>
      <xdr:spPr>
        <a:xfrm>
          <a:off x="13893800" y="6230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21" name="フローチャート: 判断 320"/>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22" name="テキスト ボックス 321"/>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81280</xdr:rowOff>
    </xdr:to>
    <xdr:cxnSp macro="">
      <xdr:nvCxnSpPr>
        <xdr:cNvPr id="323" name="直線コネクタ 322"/>
        <xdr:cNvCxnSpPr/>
      </xdr:nvCxnSpPr>
      <xdr:spPr>
        <a:xfrm flipV="1">
          <a:off x="13004800" y="623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24" name="フローチャート: 判断 323"/>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25" name="テキスト ボックス 324"/>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6" name="フローチャート: 判断 325"/>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27" name="テキスト ボックス 326"/>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33" name="楕円 332"/>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34"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35" name="楕円 334"/>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36" name="テキスト ボックス 335"/>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37" name="楕円 336"/>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38" name="テキスト ボックス 337"/>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9" name="楕円 338"/>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40" name="テキスト ボックス 339"/>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41" name="楕円 340"/>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42" name="テキスト ボックス 341"/>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下落合図書館建設の起債の満期一括償還などにより、前年度と比較して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年連続で</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区平均を上回っている。</a:t>
          </a:r>
        </a:p>
        <a:p>
          <a:r>
            <a:rPr kumimoji="1" lang="ja-JP" altLang="en-US" sz="1300">
              <a:latin typeface="ＭＳ Ｐゴシック" panose="020B0600070205080204" pitchFamily="50" charset="-128"/>
              <a:ea typeface="ＭＳ Ｐゴシック" panose="020B0600070205080204" pitchFamily="50" charset="-128"/>
            </a:rPr>
            <a:t>　今後の起債発行においても、世代間の公平な負担を図るとともに、地方債償還額の急激な変化を抑えつつ、公債費負担の適正化に努めていく。</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149861</xdr:rowOff>
    </xdr:to>
    <xdr:cxnSp macro="">
      <xdr:nvCxnSpPr>
        <xdr:cNvPr id="367" name="直線コネクタ 366"/>
        <xdr:cNvCxnSpPr/>
      </xdr:nvCxnSpPr>
      <xdr:spPr>
        <a:xfrm flipV="1">
          <a:off x="4826000" y="12608560"/>
          <a:ext cx="0" cy="1257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0"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1" name="直線コネクタ 370"/>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77</xdr:row>
      <xdr:rowOff>1270</xdr:rowOff>
    </xdr:to>
    <xdr:cxnSp macro="">
      <xdr:nvCxnSpPr>
        <xdr:cNvPr id="372" name="直線コネクタ 371"/>
        <xdr:cNvCxnSpPr/>
      </xdr:nvCxnSpPr>
      <xdr:spPr>
        <a:xfrm>
          <a:off x="3987800" y="13157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73"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74" name="フローチャート: 判断 373"/>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76</xdr:row>
      <xdr:rowOff>127000</xdr:rowOff>
    </xdr:to>
    <xdr:cxnSp macro="">
      <xdr:nvCxnSpPr>
        <xdr:cNvPr id="375" name="直線コネクタ 374"/>
        <xdr:cNvCxnSpPr/>
      </xdr:nvCxnSpPr>
      <xdr:spPr>
        <a:xfrm>
          <a:off x="3098800" y="13134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76" name="フローチャート: 判断 375"/>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77" name="テキスト ボックス 376"/>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104139</xdr:rowOff>
    </xdr:to>
    <xdr:cxnSp macro="">
      <xdr:nvCxnSpPr>
        <xdr:cNvPr id="378" name="直線コネクタ 377"/>
        <xdr:cNvCxnSpPr/>
      </xdr:nvCxnSpPr>
      <xdr:spPr>
        <a:xfrm>
          <a:off x="2209800" y="130886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xdr:rowOff>
    </xdr:from>
    <xdr:to>
      <xdr:col>15</xdr:col>
      <xdr:colOff>149225</xdr:colOff>
      <xdr:row>76</xdr:row>
      <xdr:rowOff>109220</xdr:rowOff>
    </xdr:to>
    <xdr:sp macro="" textlink="">
      <xdr:nvSpPr>
        <xdr:cNvPr id="379" name="フローチャート: 判断 378"/>
        <xdr:cNvSpPr/>
      </xdr:nvSpPr>
      <xdr:spPr>
        <a:xfrm>
          <a:off x="3048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80" name="テキスト ボックス 379"/>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127000</xdr:rowOff>
    </xdr:to>
    <xdr:cxnSp macro="">
      <xdr:nvCxnSpPr>
        <xdr:cNvPr id="381" name="直線コネクタ 380"/>
        <xdr:cNvCxnSpPr/>
      </xdr:nvCxnSpPr>
      <xdr:spPr>
        <a:xfrm flipV="1">
          <a:off x="1320800" y="13088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2" name="フローチャート: 判断 381"/>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139716</xdr:rowOff>
    </xdr:from>
    <xdr:ext cx="762000" cy="259045"/>
    <xdr:sp macro="" textlink="">
      <xdr:nvSpPr>
        <xdr:cNvPr id="383" name="テキスト ボックス 382"/>
        <xdr:cNvSpPr txBox="1"/>
      </xdr:nvSpPr>
      <xdr:spPr>
        <a:xfrm>
          <a:off x="1828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4" name="フローチャート: 判断 383"/>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85" name="テキスト ボックス 384"/>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91" name="楕円 390"/>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93997</xdr:rowOff>
    </xdr:from>
    <xdr:ext cx="762000" cy="259045"/>
    <xdr:sp macro="" textlink="">
      <xdr:nvSpPr>
        <xdr:cNvPr id="392" name="公債費該当値テキスト"/>
        <xdr:cNvSpPr txBox="1"/>
      </xdr:nvSpPr>
      <xdr:spPr>
        <a:xfrm>
          <a:off x="4914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93" name="楕円 392"/>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162577</xdr:rowOff>
    </xdr:from>
    <xdr:ext cx="736600" cy="259045"/>
    <xdr:sp macro="" textlink="">
      <xdr:nvSpPr>
        <xdr:cNvPr id="394" name="テキスト ボックス 393"/>
        <xdr:cNvSpPr txBox="1"/>
      </xdr:nvSpPr>
      <xdr:spPr>
        <a:xfrm>
          <a:off x="3606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95" name="楕円 394"/>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96" name="テキスト ボックス 395"/>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97" name="楕円 396"/>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98" name="テキスト ボックス 397"/>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99" name="楕円 398"/>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400" name="テキスト ボックス 399"/>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年度決算は、前年度と比較して</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77.8</a:t>
          </a:r>
          <a:r>
            <a:rPr kumimoji="1" lang="ja-JP" altLang="en-US" sz="1300">
              <a:latin typeface="ＭＳ Ｐゴシック" panose="020B0600070205080204" pitchFamily="50" charset="-128"/>
              <a:ea typeface="ＭＳ Ｐゴシック" panose="020B0600070205080204" pitchFamily="50" charset="-128"/>
            </a:rPr>
            <a:t>％となり、平成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区平均を上回っている。</a:t>
          </a:r>
        </a:p>
        <a:p>
          <a:r>
            <a:rPr kumimoji="1" lang="ja-JP" altLang="en-US" sz="1300">
              <a:latin typeface="ＭＳ Ｐゴシック" panose="020B0600070205080204" pitchFamily="50" charset="-128"/>
              <a:ea typeface="ＭＳ Ｐゴシック" panose="020B0600070205080204" pitchFamily="50" charset="-128"/>
            </a:rPr>
            <a:t>　今後とも行財政改革への取組を通じ、経常的経費の縮減に努めていく。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80</xdr:row>
      <xdr:rowOff>27939</xdr:rowOff>
    </xdr:to>
    <xdr:cxnSp macro="">
      <xdr:nvCxnSpPr>
        <xdr:cNvPr id="428" name="直線コネクタ 427"/>
        <xdr:cNvCxnSpPr/>
      </xdr:nvCxnSpPr>
      <xdr:spPr>
        <a:xfrm flipV="1">
          <a:off x="16510000" y="12608560"/>
          <a:ext cx="0" cy="11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xdr:rowOff>
    </xdr:from>
    <xdr:ext cx="762000" cy="259045"/>
    <xdr:sp macro="" textlink="">
      <xdr:nvSpPr>
        <xdr:cNvPr id="429" name="公債費以外最小値テキスト"/>
        <xdr:cNvSpPr txBox="1"/>
      </xdr:nvSpPr>
      <xdr:spPr>
        <a:xfrm>
          <a:off x="16598900" y="1371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27939</xdr:rowOff>
    </xdr:from>
    <xdr:to>
      <xdr:col>82</xdr:col>
      <xdr:colOff>196850</xdr:colOff>
      <xdr:row>80</xdr:row>
      <xdr:rowOff>27939</xdr:rowOff>
    </xdr:to>
    <xdr:cxnSp macro="">
      <xdr:nvCxnSpPr>
        <xdr:cNvPr id="430" name="直線コネクタ 429"/>
        <xdr:cNvCxnSpPr/>
      </xdr:nvCxnSpPr>
      <xdr:spPr>
        <a:xfrm>
          <a:off x="16421100" y="13743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31"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32" name="直線コネクタ 431"/>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111761</xdr:rowOff>
    </xdr:from>
    <xdr:to>
      <xdr:col>82</xdr:col>
      <xdr:colOff>107950</xdr:colOff>
      <xdr:row>80</xdr:row>
      <xdr:rowOff>50800</xdr:rowOff>
    </xdr:to>
    <xdr:cxnSp macro="">
      <xdr:nvCxnSpPr>
        <xdr:cNvPr id="433" name="直線コネクタ 432"/>
        <xdr:cNvCxnSpPr/>
      </xdr:nvCxnSpPr>
      <xdr:spPr>
        <a:xfrm flipV="1">
          <a:off x="15671800" y="13484861"/>
          <a:ext cx="838200" cy="28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4"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5" name="フローチャート: 判断 434"/>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39370</xdr:rowOff>
    </xdr:from>
    <xdr:to>
      <xdr:col>78</xdr:col>
      <xdr:colOff>69850</xdr:colOff>
      <xdr:row>80</xdr:row>
      <xdr:rowOff>50800</xdr:rowOff>
    </xdr:to>
    <xdr:cxnSp macro="">
      <xdr:nvCxnSpPr>
        <xdr:cNvPr id="436" name="直線コネクタ 435"/>
        <xdr:cNvCxnSpPr/>
      </xdr:nvCxnSpPr>
      <xdr:spPr>
        <a:xfrm>
          <a:off x="14782800" y="135839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49530</xdr:rowOff>
    </xdr:from>
    <xdr:to>
      <xdr:col>78</xdr:col>
      <xdr:colOff>120650</xdr:colOff>
      <xdr:row>79</xdr:row>
      <xdr:rowOff>151130</xdr:rowOff>
    </xdr:to>
    <xdr:sp macro="" textlink="">
      <xdr:nvSpPr>
        <xdr:cNvPr id="437" name="フローチャート: 判断 436"/>
        <xdr:cNvSpPr/>
      </xdr:nvSpPr>
      <xdr:spPr>
        <a:xfrm>
          <a:off x="15621000" y="1359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161307</xdr:rowOff>
    </xdr:from>
    <xdr:ext cx="736600" cy="259045"/>
    <xdr:sp macro="" textlink="">
      <xdr:nvSpPr>
        <xdr:cNvPr id="438" name="テキスト ボックス 437"/>
        <xdr:cNvSpPr txBox="1"/>
      </xdr:nvSpPr>
      <xdr:spPr>
        <a:xfrm>
          <a:off x="15290800" y="1336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xdr:rowOff>
    </xdr:from>
    <xdr:to>
      <xdr:col>73</xdr:col>
      <xdr:colOff>180975</xdr:colOff>
      <xdr:row>79</xdr:row>
      <xdr:rowOff>39370</xdr:rowOff>
    </xdr:to>
    <xdr:cxnSp macro="">
      <xdr:nvCxnSpPr>
        <xdr:cNvPr id="439" name="直線コネクタ 438"/>
        <xdr:cNvCxnSpPr/>
      </xdr:nvCxnSpPr>
      <xdr:spPr>
        <a:xfrm>
          <a:off x="13893800" y="13545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163830</xdr:rowOff>
    </xdr:from>
    <xdr:to>
      <xdr:col>74</xdr:col>
      <xdr:colOff>31750</xdr:colOff>
      <xdr:row>78</xdr:row>
      <xdr:rowOff>93980</xdr:rowOff>
    </xdr:to>
    <xdr:sp macro="" textlink="">
      <xdr:nvSpPr>
        <xdr:cNvPr id="440" name="フローチャート: 判断 439"/>
        <xdr:cNvSpPr/>
      </xdr:nvSpPr>
      <xdr:spPr>
        <a:xfrm>
          <a:off x="14732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104157</xdr:rowOff>
    </xdr:from>
    <xdr:ext cx="762000" cy="259045"/>
    <xdr:sp macro="" textlink="">
      <xdr:nvSpPr>
        <xdr:cNvPr id="441" name="テキスト ボックス 440"/>
        <xdr:cNvSpPr txBox="1"/>
      </xdr:nvSpPr>
      <xdr:spPr>
        <a:xfrm>
          <a:off x="14401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157480</xdr:rowOff>
    </xdr:from>
    <xdr:to>
      <xdr:col>69</xdr:col>
      <xdr:colOff>92075</xdr:colOff>
      <xdr:row>79</xdr:row>
      <xdr:rowOff>1270</xdr:rowOff>
    </xdr:to>
    <xdr:cxnSp macro="">
      <xdr:nvCxnSpPr>
        <xdr:cNvPr id="442" name="直線コネクタ 441"/>
        <xdr:cNvCxnSpPr/>
      </xdr:nvCxnSpPr>
      <xdr:spPr>
        <a:xfrm>
          <a:off x="13004800" y="13530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163830</xdr:rowOff>
    </xdr:from>
    <xdr:to>
      <xdr:col>69</xdr:col>
      <xdr:colOff>142875</xdr:colOff>
      <xdr:row>78</xdr:row>
      <xdr:rowOff>93980</xdr:rowOff>
    </xdr:to>
    <xdr:sp macro="" textlink="">
      <xdr:nvSpPr>
        <xdr:cNvPr id="443" name="フローチャート: 判断 442"/>
        <xdr:cNvSpPr/>
      </xdr:nvSpPr>
      <xdr:spPr>
        <a:xfrm>
          <a:off x="13843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104157</xdr:rowOff>
    </xdr:from>
    <xdr:ext cx="762000" cy="259045"/>
    <xdr:sp macro="" textlink="">
      <xdr:nvSpPr>
        <xdr:cNvPr id="444" name="テキスト ボックス 443"/>
        <xdr:cNvSpPr txBox="1"/>
      </xdr:nvSpPr>
      <xdr:spPr>
        <a:xfrm>
          <a:off x="13512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45" name="フローチャート: 判断 444"/>
        <xdr:cNvSpPr/>
      </xdr:nvSpPr>
      <xdr:spPr>
        <a:xfrm>
          <a:off x="12954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142257</xdr:rowOff>
    </xdr:from>
    <xdr:ext cx="762000" cy="259045"/>
    <xdr:sp macro="" textlink="">
      <xdr:nvSpPr>
        <xdr:cNvPr id="446" name="テキスト ボックス 445"/>
        <xdr:cNvSpPr txBox="1"/>
      </xdr:nvSpPr>
      <xdr:spPr>
        <a:xfrm>
          <a:off x="12623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60961</xdr:rowOff>
    </xdr:from>
    <xdr:to>
      <xdr:col>82</xdr:col>
      <xdr:colOff>158750</xdr:colOff>
      <xdr:row>78</xdr:row>
      <xdr:rowOff>162561</xdr:rowOff>
    </xdr:to>
    <xdr:sp macro="" textlink="">
      <xdr:nvSpPr>
        <xdr:cNvPr id="452" name="楕円 451"/>
        <xdr:cNvSpPr/>
      </xdr:nvSpPr>
      <xdr:spPr>
        <a:xfrm>
          <a:off x="164592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33038</xdr:rowOff>
    </xdr:from>
    <xdr:ext cx="762000" cy="259045"/>
    <xdr:sp macro="" textlink="">
      <xdr:nvSpPr>
        <xdr:cNvPr id="453" name="公債費以外該当値テキスト"/>
        <xdr:cNvSpPr txBox="1"/>
      </xdr:nvSpPr>
      <xdr:spPr>
        <a:xfrm>
          <a:off x="165989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0</xdr:rowOff>
    </xdr:from>
    <xdr:to>
      <xdr:col>78</xdr:col>
      <xdr:colOff>120650</xdr:colOff>
      <xdr:row>80</xdr:row>
      <xdr:rowOff>101600</xdr:rowOff>
    </xdr:to>
    <xdr:sp macro="" textlink="">
      <xdr:nvSpPr>
        <xdr:cNvPr id="454" name="楕円 453"/>
        <xdr:cNvSpPr/>
      </xdr:nvSpPr>
      <xdr:spPr>
        <a:xfrm>
          <a:off x="15621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86377</xdr:rowOff>
    </xdr:from>
    <xdr:ext cx="736600" cy="259045"/>
    <xdr:sp macro="" textlink="">
      <xdr:nvSpPr>
        <xdr:cNvPr id="455" name="テキスト ボックス 454"/>
        <xdr:cNvSpPr txBox="1"/>
      </xdr:nvSpPr>
      <xdr:spPr>
        <a:xfrm>
          <a:off x="15290800" y="1380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160020</xdr:rowOff>
    </xdr:from>
    <xdr:to>
      <xdr:col>74</xdr:col>
      <xdr:colOff>31750</xdr:colOff>
      <xdr:row>79</xdr:row>
      <xdr:rowOff>90170</xdr:rowOff>
    </xdr:to>
    <xdr:sp macro="" textlink="">
      <xdr:nvSpPr>
        <xdr:cNvPr id="456" name="楕円 455"/>
        <xdr:cNvSpPr/>
      </xdr:nvSpPr>
      <xdr:spPr>
        <a:xfrm>
          <a:off x="14732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74947</xdr:rowOff>
    </xdr:from>
    <xdr:ext cx="762000" cy="259045"/>
    <xdr:sp macro="" textlink="">
      <xdr:nvSpPr>
        <xdr:cNvPr id="457" name="テキスト ボックス 456"/>
        <xdr:cNvSpPr txBox="1"/>
      </xdr:nvSpPr>
      <xdr:spPr>
        <a:xfrm>
          <a:off x="14401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121920</xdr:rowOff>
    </xdr:from>
    <xdr:to>
      <xdr:col>69</xdr:col>
      <xdr:colOff>142875</xdr:colOff>
      <xdr:row>79</xdr:row>
      <xdr:rowOff>52070</xdr:rowOff>
    </xdr:to>
    <xdr:sp macro="" textlink="">
      <xdr:nvSpPr>
        <xdr:cNvPr id="458" name="楕円 457"/>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36847</xdr:rowOff>
    </xdr:from>
    <xdr:ext cx="762000" cy="259045"/>
    <xdr:sp macro="" textlink="">
      <xdr:nvSpPr>
        <xdr:cNvPr id="459" name="テキスト ボックス 458"/>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106680</xdr:rowOff>
    </xdr:from>
    <xdr:to>
      <xdr:col>65</xdr:col>
      <xdr:colOff>53975</xdr:colOff>
      <xdr:row>79</xdr:row>
      <xdr:rowOff>36830</xdr:rowOff>
    </xdr:to>
    <xdr:sp macro="" textlink="">
      <xdr:nvSpPr>
        <xdr:cNvPr id="460" name="楕円 459"/>
        <xdr:cNvSpPr/>
      </xdr:nvSpPr>
      <xdr:spPr>
        <a:xfrm>
          <a:off x="12954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21607</xdr:rowOff>
    </xdr:from>
    <xdr:ext cx="762000" cy="259045"/>
    <xdr:sp macro="" textlink="">
      <xdr:nvSpPr>
        <xdr:cNvPr id="461" name="テキスト ボックス 460"/>
        <xdr:cNvSpPr txBox="1"/>
      </xdr:nvSpPr>
      <xdr:spPr>
        <a:xfrm>
          <a:off x="12623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東京都新宿区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4318</xdr:rowOff>
    </xdr:from>
    <xdr:to>
      <xdr:col>29</xdr:col>
      <xdr:colOff>127000</xdr:colOff>
      <xdr:row>19</xdr:row>
      <xdr:rowOff>86832</xdr:rowOff>
    </xdr:to>
    <xdr:cxnSp macro="">
      <xdr:nvCxnSpPr>
        <xdr:cNvPr id="47" name="直線コネクタ 46"/>
        <xdr:cNvCxnSpPr/>
      </xdr:nvCxnSpPr>
      <xdr:spPr bwMode="auto">
        <a:xfrm flipV="1">
          <a:off x="5651500" y="2109343"/>
          <a:ext cx="0" cy="12826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58909</xdr:rowOff>
    </xdr:from>
    <xdr:ext cx="762000" cy="259045"/>
    <xdr:sp macro="" textlink="">
      <xdr:nvSpPr>
        <xdr:cNvPr id="48" name="人口1人当たり決算額の推移最小値テキスト130"/>
        <xdr:cNvSpPr txBox="1"/>
      </xdr:nvSpPr>
      <xdr:spPr>
        <a:xfrm>
          <a:off x="5740400" y="336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86832</xdr:rowOff>
    </xdr:from>
    <xdr:to>
      <xdr:col>30</xdr:col>
      <xdr:colOff>25400</xdr:colOff>
      <xdr:row>19</xdr:row>
      <xdr:rowOff>86832</xdr:rowOff>
    </xdr:to>
    <xdr:cxnSp macro="">
      <xdr:nvCxnSpPr>
        <xdr:cNvPr id="49" name="直線コネクタ 48"/>
        <xdr:cNvCxnSpPr/>
      </xdr:nvCxnSpPr>
      <xdr:spPr bwMode="auto">
        <a:xfrm>
          <a:off x="5562600" y="3392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90695</xdr:rowOff>
    </xdr:from>
    <xdr:ext cx="762000" cy="259045"/>
    <xdr:sp macro="" textlink="">
      <xdr:nvSpPr>
        <xdr:cNvPr id="50" name="人口1人当たり決算額の推移最大値テキスト130"/>
        <xdr:cNvSpPr txBox="1"/>
      </xdr:nvSpPr>
      <xdr:spPr>
        <a:xfrm>
          <a:off x="5740400" y="18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4318</xdr:rowOff>
    </xdr:from>
    <xdr:to>
      <xdr:col>30</xdr:col>
      <xdr:colOff>25400</xdr:colOff>
      <xdr:row>12</xdr:row>
      <xdr:rowOff>4318</xdr:rowOff>
    </xdr:to>
    <xdr:cxnSp macro="">
      <xdr:nvCxnSpPr>
        <xdr:cNvPr id="51" name="直線コネクタ 50"/>
        <xdr:cNvCxnSpPr/>
      </xdr:nvCxnSpPr>
      <xdr:spPr bwMode="auto">
        <a:xfrm>
          <a:off x="5562600" y="2109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106350</xdr:rowOff>
    </xdr:from>
    <xdr:to>
      <xdr:col>29</xdr:col>
      <xdr:colOff>127000</xdr:colOff>
      <xdr:row>17</xdr:row>
      <xdr:rowOff>113502</xdr:rowOff>
    </xdr:to>
    <xdr:cxnSp macro="">
      <xdr:nvCxnSpPr>
        <xdr:cNvPr id="52" name="直線コネクタ 51"/>
        <xdr:cNvCxnSpPr/>
      </xdr:nvCxnSpPr>
      <xdr:spPr bwMode="auto">
        <a:xfrm flipV="1">
          <a:off x="5003800" y="3068625"/>
          <a:ext cx="647700" cy="7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19375</xdr:rowOff>
    </xdr:from>
    <xdr:ext cx="762000" cy="259045"/>
    <xdr:sp macro="" textlink="">
      <xdr:nvSpPr>
        <xdr:cNvPr id="53" name="人口1人当たり決算額の推移平均値テキスト130"/>
        <xdr:cNvSpPr txBox="1"/>
      </xdr:nvSpPr>
      <xdr:spPr>
        <a:xfrm>
          <a:off x="5740400" y="3153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47298</xdr:rowOff>
    </xdr:from>
    <xdr:to>
      <xdr:col>29</xdr:col>
      <xdr:colOff>177800</xdr:colOff>
      <xdr:row>18</xdr:row>
      <xdr:rowOff>148899</xdr:rowOff>
    </xdr:to>
    <xdr:sp macro="" textlink="">
      <xdr:nvSpPr>
        <xdr:cNvPr id="54" name="フローチャート: 判断 53"/>
        <xdr:cNvSpPr/>
      </xdr:nvSpPr>
      <xdr:spPr bwMode="auto">
        <a:xfrm>
          <a:off x="5600700" y="3181023"/>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113502</xdr:rowOff>
    </xdr:from>
    <xdr:to>
      <xdr:col>26</xdr:col>
      <xdr:colOff>50800</xdr:colOff>
      <xdr:row>17</xdr:row>
      <xdr:rowOff>129634</xdr:rowOff>
    </xdr:to>
    <xdr:cxnSp macro="">
      <xdr:nvCxnSpPr>
        <xdr:cNvPr id="55" name="直線コネクタ 54"/>
        <xdr:cNvCxnSpPr/>
      </xdr:nvCxnSpPr>
      <xdr:spPr bwMode="auto">
        <a:xfrm flipV="1">
          <a:off x="4305300" y="3075777"/>
          <a:ext cx="698500" cy="16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48235</xdr:rowOff>
    </xdr:from>
    <xdr:to>
      <xdr:col>26</xdr:col>
      <xdr:colOff>101600</xdr:colOff>
      <xdr:row>18</xdr:row>
      <xdr:rowOff>149835</xdr:rowOff>
    </xdr:to>
    <xdr:sp macro="" textlink="">
      <xdr:nvSpPr>
        <xdr:cNvPr id="56" name="フローチャート: 判断 55"/>
        <xdr:cNvSpPr/>
      </xdr:nvSpPr>
      <xdr:spPr bwMode="auto">
        <a:xfrm>
          <a:off x="49530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134612</xdr:rowOff>
    </xdr:from>
    <xdr:ext cx="736600" cy="259045"/>
    <xdr:sp macro="" textlink="">
      <xdr:nvSpPr>
        <xdr:cNvPr id="57" name="テキスト ボックス 56"/>
        <xdr:cNvSpPr txBox="1"/>
      </xdr:nvSpPr>
      <xdr:spPr>
        <a:xfrm>
          <a:off x="4622800" y="3268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129634</xdr:rowOff>
    </xdr:from>
    <xdr:to>
      <xdr:col>22</xdr:col>
      <xdr:colOff>114300</xdr:colOff>
      <xdr:row>17</xdr:row>
      <xdr:rowOff>142458</xdr:rowOff>
    </xdr:to>
    <xdr:cxnSp macro="">
      <xdr:nvCxnSpPr>
        <xdr:cNvPr id="58" name="直線コネクタ 57"/>
        <xdr:cNvCxnSpPr/>
      </xdr:nvCxnSpPr>
      <xdr:spPr bwMode="auto">
        <a:xfrm flipV="1">
          <a:off x="3606800" y="3091909"/>
          <a:ext cx="698500" cy="12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64509</xdr:rowOff>
    </xdr:from>
    <xdr:to>
      <xdr:col>22</xdr:col>
      <xdr:colOff>165100</xdr:colOff>
      <xdr:row>18</xdr:row>
      <xdr:rowOff>166108</xdr:rowOff>
    </xdr:to>
    <xdr:sp macro="" textlink="">
      <xdr:nvSpPr>
        <xdr:cNvPr id="59" name="フローチャート: 判断 58"/>
        <xdr:cNvSpPr/>
      </xdr:nvSpPr>
      <xdr:spPr bwMode="auto">
        <a:xfrm>
          <a:off x="42545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150886</xdr:rowOff>
    </xdr:from>
    <xdr:ext cx="762000" cy="259045"/>
    <xdr:sp macro="" textlink="">
      <xdr:nvSpPr>
        <xdr:cNvPr id="60" name="テキスト ボックス 59"/>
        <xdr:cNvSpPr txBox="1"/>
      </xdr:nvSpPr>
      <xdr:spPr>
        <a:xfrm>
          <a:off x="3924300" y="328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124083</xdr:rowOff>
    </xdr:from>
    <xdr:to>
      <xdr:col>18</xdr:col>
      <xdr:colOff>177800</xdr:colOff>
      <xdr:row>17</xdr:row>
      <xdr:rowOff>142458</xdr:rowOff>
    </xdr:to>
    <xdr:cxnSp macro="">
      <xdr:nvCxnSpPr>
        <xdr:cNvPr id="61" name="直線コネクタ 60"/>
        <xdr:cNvCxnSpPr/>
      </xdr:nvCxnSpPr>
      <xdr:spPr bwMode="auto">
        <a:xfrm>
          <a:off x="2908300" y="3086358"/>
          <a:ext cx="698500" cy="18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69952</xdr:rowOff>
    </xdr:from>
    <xdr:to>
      <xdr:col>19</xdr:col>
      <xdr:colOff>38100</xdr:colOff>
      <xdr:row>19</xdr:row>
      <xdr:rowOff>102</xdr:rowOff>
    </xdr:to>
    <xdr:sp macro="" textlink="">
      <xdr:nvSpPr>
        <xdr:cNvPr id="62" name="フローチャート: 判断 61"/>
        <xdr:cNvSpPr/>
      </xdr:nvSpPr>
      <xdr:spPr bwMode="auto">
        <a:xfrm>
          <a:off x="3556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156329</xdr:rowOff>
    </xdr:from>
    <xdr:ext cx="762000" cy="259045"/>
    <xdr:sp macro="" textlink="">
      <xdr:nvSpPr>
        <xdr:cNvPr id="63" name="テキスト ボックス 62"/>
        <xdr:cNvSpPr txBox="1"/>
      </xdr:nvSpPr>
      <xdr:spPr>
        <a:xfrm>
          <a:off x="3225800" y="32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54810</xdr:rowOff>
    </xdr:from>
    <xdr:to>
      <xdr:col>15</xdr:col>
      <xdr:colOff>101600</xdr:colOff>
      <xdr:row>18</xdr:row>
      <xdr:rowOff>156410</xdr:rowOff>
    </xdr:to>
    <xdr:sp macro="" textlink="">
      <xdr:nvSpPr>
        <xdr:cNvPr id="64" name="フローチャート: 判断 63"/>
        <xdr:cNvSpPr/>
      </xdr:nvSpPr>
      <xdr:spPr bwMode="auto">
        <a:xfrm>
          <a:off x="2857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141186</xdr:rowOff>
    </xdr:from>
    <xdr:ext cx="762000" cy="259045"/>
    <xdr:sp macro="" textlink="">
      <xdr:nvSpPr>
        <xdr:cNvPr id="65" name="テキスト ボックス 64"/>
        <xdr:cNvSpPr txBox="1"/>
      </xdr:nvSpPr>
      <xdr:spPr>
        <a:xfrm>
          <a:off x="25273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55550</xdr:rowOff>
    </xdr:from>
    <xdr:to>
      <xdr:col>29</xdr:col>
      <xdr:colOff>177800</xdr:colOff>
      <xdr:row>17</xdr:row>
      <xdr:rowOff>157150</xdr:rowOff>
    </xdr:to>
    <xdr:sp macro="" textlink="">
      <xdr:nvSpPr>
        <xdr:cNvPr id="71" name="楕円 70"/>
        <xdr:cNvSpPr/>
      </xdr:nvSpPr>
      <xdr:spPr bwMode="auto">
        <a:xfrm>
          <a:off x="5600700" y="3017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72077</xdr:rowOff>
    </xdr:from>
    <xdr:ext cx="762000" cy="259045"/>
    <xdr:sp macro="" textlink="">
      <xdr:nvSpPr>
        <xdr:cNvPr id="72" name="人口1人当たり決算額の推移該当値テキスト130"/>
        <xdr:cNvSpPr txBox="1"/>
      </xdr:nvSpPr>
      <xdr:spPr>
        <a:xfrm>
          <a:off x="5740400" y="286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62702</xdr:rowOff>
    </xdr:from>
    <xdr:to>
      <xdr:col>26</xdr:col>
      <xdr:colOff>101600</xdr:colOff>
      <xdr:row>17</xdr:row>
      <xdr:rowOff>164302</xdr:rowOff>
    </xdr:to>
    <xdr:sp macro="" textlink="">
      <xdr:nvSpPr>
        <xdr:cNvPr id="73" name="楕円 72"/>
        <xdr:cNvSpPr/>
      </xdr:nvSpPr>
      <xdr:spPr bwMode="auto">
        <a:xfrm>
          <a:off x="4953000" y="3024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3029</xdr:rowOff>
    </xdr:from>
    <xdr:ext cx="736600" cy="259045"/>
    <xdr:sp macro="" textlink="">
      <xdr:nvSpPr>
        <xdr:cNvPr id="74" name="テキスト ボックス 73"/>
        <xdr:cNvSpPr txBox="1"/>
      </xdr:nvSpPr>
      <xdr:spPr>
        <a:xfrm>
          <a:off x="4622800" y="279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78834</xdr:rowOff>
    </xdr:from>
    <xdr:to>
      <xdr:col>22</xdr:col>
      <xdr:colOff>165100</xdr:colOff>
      <xdr:row>18</xdr:row>
      <xdr:rowOff>8984</xdr:rowOff>
    </xdr:to>
    <xdr:sp macro="" textlink="">
      <xdr:nvSpPr>
        <xdr:cNvPr id="75" name="楕円 74"/>
        <xdr:cNvSpPr/>
      </xdr:nvSpPr>
      <xdr:spPr bwMode="auto">
        <a:xfrm>
          <a:off x="4254500" y="3041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19161</xdr:rowOff>
    </xdr:from>
    <xdr:ext cx="762000" cy="259045"/>
    <xdr:sp macro="" textlink="">
      <xdr:nvSpPr>
        <xdr:cNvPr id="76" name="テキスト ボックス 75"/>
        <xdr:cNvSpPr txBox="1"/>
      </xdr:nvSpPr>
      <xdr:spPr>
        <a:xfrm>
          <a:off x="3924300" y="2809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91658</xdr:rowOff>
    </xdr:from>
    <xdr:to>
      <xdr:col>19</xdr:col>
      <xdr:colOff>38100</xdr:colOff>
      <xdr:row>18</xdr:row>
      <xdr:rowOff>21808</xdr:rowOff>
    </xdr:to>
    <xdr:sp macro="" textlink="">
      <xdr:nvSpPr>
        <xdr:cNvPr id="77" name="楕円 76"/>
        <xdr:cNvSpPr/>
      </xdr:nvSpPr>
      <xdr:spPr bwMode="auto">
        <a:xfrm>
          <a:off x="3556000" y="3053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31985</xdr:rowOff>
    </xdr:from>
    <xdr:ext cx="762000" cy="259045"/>
    <xdr:sp macro="" textlink="">
      <xdr:nvSpPr>
        <xdr:cNvPr id="78" name="テキスト ボックス 77"/>
        <xdr:cNvSpPr txBox="1"/>
      </xdr:nvSpPr>
      <xdr:spPr>
        <a:xfrm>
          <a:off x="3225800" y="2822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73283</xdr:rowOff>
    </xdr:from>
    <xdr:to>
      <xdr:col>15</xdr:col>
      <xdr:colOff>101600</xdr:colOff>
      <xdr:row>18</xdr:row>
      <xdr:rowOff>3433</xdr:rowOff>
    </xdr:to>
    <xdr:sp macro="" textlink="">
      <xdr:nvSpPr>
        <xdr:cNvPr id="79" name="楕円 78"/>
        <xdr:cNvSpPr/>
      </xdr:nvSpPr>
      <xdr:spPr bwMode="auto">
        <a:xfrm>
          <a:off x="2857500" y="3035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13610</xdr:rowOff>
    </xdr:from>
    <xdr:ext cx="762000" cy="259045"/>
    <xdr:sp macro="" textlink="">
      <xdr:nvSpPr>
        <xdr:cNvPr id="80" name="テキスト ボックス 79"/>
        <xdr:cNvSpPr txBox="1"/>
      </xdr:nvSpPr>
      <xdr:spPr>
        <a:xfrm>
          <a:off x="2527300" y="2804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298298</xdr:rowOff>
    </xdr:from>
    <xdr:to>
      <xdr:col>29</xdr:col>
      <xdr:colOff>127000</xdr:colOff>
      <xdr:row>37</xdr:row>
      <xdr:rowOff>308813</xdr:rowOff>
    </xdr:to>
    <xdr:cxnSp macro="">
      <xdr:nvCxnSpPr>
        <xdr:cNvPr id="106" name="直線コネクタ 105"/>
        <xdr:cNvCxnSpPr/>
      </xdr:nvCxnSpPr>
      <xdr:spPr bwMode="auto">
        <a:xfrm flipV="1">
          <a:off x="5651500" y="6222848"/>
          <a:ext cx="0" cy="1210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280890</xdr:rowOff>
    </xdr:from>
    <xdr:ext cx="762000" cy="259045"/>
    <xdr:sp macro="" textlink="">
      <xdr:nvSpPr>
        <xdr:cNvPr id="107" name="人口1人当たり決算額の推移最小値テキスト445"/>
        <xdr:cNvSpPr txBox="1"/>
      </xdr:nvSpPr>
      <xdr:spPr>
        <a:xfrm>
          <a:off x="5740400" y="740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308813</xdr:rowOff>
    </xdr:from>
    <xdr:to>
      <xdr:col>30</xdr:col>
      <xdr:colOff>25400</xdr:colOff>
      <xdr:row>37</xdr:row>
      <xdr:rowOff>308813</xdr:rowOff>
    </xdr:to>
    <xdr:cxnSp macro="">
      <xdr:nvCxnSpPr>
        <xdr:cNvPr id="108" name="直線コネクタ 107"/>
        <xdr:cNvCxnSpPr/>
      </xdr:nvCxnSpPr>
      <xdr:spPr bwMode="auto">
        <a:xfrm>
          <a:off x="5562600" y="74335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41775</xdr:rowOff>
    </xdr:from>
    <xdr:ext cx="762000" cy="259045"/>
    <xdr:sp macro="" textlink="">
      <xdr:nvSpPr>
        <xdr:cNvPr id="109" name="人口1人当たり決算額の推移最大値テキスト445"/>
        <xdr:cNvSpPr txBox="1"/>
      </xdr:nvSpPr>
      <xdr:spPr>
        <a:xfrm>
          <a:off x="5740400" y="596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298298</xdr:rowOff>
    </xdr:from>
    <xdr:to>
      <xdr:col>30</xdr:col>
      <xdr:colOff>25400</xdr:colOff>
      <xdr:row>33</xdr:row>
      <xdr:rowOff>298298</xdr:rowOff>
    </xdr:to>
    <xdr:cxnSp macro="">
      <xdr:nvCxnSpPr>
        <xdr:cNvPr id="110" name="直線コネクタ 109"/>
        <xdr:cNvCxnSpPr/>
      </xdr:nvCxnSpPr>
      <xdr:spPr bwMode="auto">
        <a:xfrm>
          <a:off x="5562600" y="6222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38989</xdr:rowOff>
    </xdr:from>
    <xdr:to>
      <xdr:col>29</xdr:col>
      <xdr:colOff>127000</xdr:colOff>
      <xdr:row>36</xdr:row>
      <xdr:rowOff>86843</xdr:rowOff>
    </xdr:to>
    <xdr:cxnSp macro="">
      <xdr:nvCxnSpPr>
        <xdr:cNvPr id="111" name="直線コネクタ 110"/>
        <xdr:cNvCxnSpPr/>
      </xdr:nvCxnSpPr>
      <xdr:spPr bwMode="auto">
        <a:xfrm flipV="1">
          <a:off x="5003800" y="6992239"/>
          <a:ext cx="647700" cy="47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167098</xdr:rowOff>
    </xdr:from>
    <xdr:ext cx="762000" cy="259045"/>
    <xdr:sp macro="" textlink="">
      <xdr:nvSpPr>
        <xdr:cNvPr id="112" name="人口1人当たり決算額の推移平均値テキスト445"/>
        <xdr:cNvSpPr txBox="1"/>
      </xdr:nvSpPr>
      <xdr:spPr>
        <a:xfrm>
          <a:off x="5740400" y="677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322021</xdr:rowOff>
    </xdr:from>
    <xdr:to>
      <xdr:col>29</xdr:col>
      <xdr:colOff>177800</xdr:colOff>
      <xdr:row>36</xdr:row>
      <xdr:rowOff>80721</xdr:rowOff>
    </xdr:to>
    <xdr:sp macro="" textlink="">
      <xdr:nvSpPr>
        <xdr:cNvPr id="113" name="フローチャート: 判断 112"/>
        <xdr:cNvSpPr/>
      </xdr:nvSpPr>
      <xdr:spPr bwMode="auto">
        <a:xfrm>
          <a:off x="5600700" y="693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86843</xdr:rowOff>
    </xdr:from>
    <xdr:to>
      <xdr:col>26</xdr:col>
      <xdr:colOff>50800</xdr:colOff>
      <xdr:row>36</xdr:row>
      <xdr:rowOff>94082</xdr:rowOff>
    </xdr:to>
    <xdr:cxnSp macro="">
      <xdr:nvCxnSpPr>
        <xdr:cNvPr id="114" name="直線コネクタ 113"/>
        <xdr:cNvCxnSpPr/>
      </xdr:nvCxnSpPr>
      <xdr:spPr bwMode="auto">
        <a:xfrm flipV="1">
          <a:off x="4305300" y="7040093"/>
          <a:ext cx="698500" cy="7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335280</xdr:rowOff>
    </xdr:from>
    <xdr:to>
      <xdr:col>26</xdr:col>
      <xdr:colOff>101600</xdr:colOff>
      <xdr:row>36</xdr:row>
      <xdr:rowOff>93980</xdr:rowOff>
    </xdr:to>
    <xdr:sp macro="" textlink="">
      <xdr:nvSpPr>
        <xdr:cNvPr id="115" name="フローチャート: 判断 114"/>
        <xdr:cNvSpPr/>
      </xdr:nvSpPr>
      <xdr:spPr bwMode="auto">
        <a:xfrm>
          <a:off x="49530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104157</xdr:rowOff>
    </xdr:from>
    <xdr:ext cx="736600" cy="259045"/>
    <xdr:sp macro="" textlink="">
      <xdr:nvSpPr>
        <xdr:cNvPr id="116" name="テキスト ボックス 115"/>
        <xdr:cNvSpPr txBox="1"/>
      </xdr:nvSpPr>
      <xdr:spPr>
        <a:xfrm>
          <a:off x="4622800" y="6714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94082</xdr:rowOff>
    </xdr:from>
    <xdr:to>
      <xdr:col>22</xdr:col>
      <xdr:colOff>114300</xdr:colOff>
      <xdr:row>36</xdr:row>
      <xdr:rowOff>155499</xdr:rowOff>
    </xdr:to>
    <xdr:cxnSp macro="">
      <xdr:nvCxnSpPr>
        <xdr:cNvPr id="117" name="直線コネクタ 116"/>
        <xdr:cNvCxnSpPr/>
      </xdr:nvCxnSpPr>
      <xdr:spPr bwMode="auto">
        <a:xfrm flipV="1">
          <a:off x="3606800" y="7047332"/>
          <a:ext cx="698500" cy="61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39395</xdr:rowOff>
    </xdr:from>
    <xdr:to>
      <xdr:col>22</xdr:col>
      <xdr:colOff>165100</xdr:colOff>
      <xdr:row>36</xdr:row>
      <xdr:rowOff>140995</xdr:rowOff>
    </xdr:to>
    <xdr:sp macro="" textlink="">
      <xdr:nvSpPr>
        <xdr:cNvPr id="118" name="フローチャート: 判断 117"/>
        <xdr:cNvSpPr/>
      </xdr:nvSpPr>
      <xdr:spPr bwMode="auto">
        <a:xfrm>
          <a:off x="42545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151172</xdr:rowOff>
    </xdr:from>
    <xdr:ext cx="762000" cy="259045"/>
    <xdr:sp macro="" textlink="">
      <xdr:nvSpPr>
        <xdr:cNvPr id="119" name="テキスト ボックス 118"/>
        <xdr:cNvSpPr txBox="1"/>
      </xdr:nvSpPr>
      <xdr:spPr>
        <a:xfrm>
          <a:off x="3924300" y="676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151308</xdr:rowOff>
    </xdr:from>
    <xdr:to>
      <xdr:col>18</xdr:col>
      <xdr:colOff>177800</xdr:colOff>
      <xdr:row>36</xdr:row>
      <xdr:rowOff>155499</xdr:rowOff>
    </xdr:to>
    <xdr:cxnSp macro="">
      <xdr:nvCxnSpPr>
        <xdr:cNvPr id="120" name="直線コネクタ 119"/>
        <xdr:cNvCxnSpPr/>
      </xdr:nvCxnSpPr>
      <xdr:spPr bwMode="auto">
        <a:xfrm>
          <a:off x="2908300" y="7104558"/>
          <a:ext cx="698500" cy="4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38176</xdr:rowOff>
    </xdr:from>
    <xdr:to>
      <xdr:col>19</xdr:col>
      <xdr:colOff>38100</xdr:colOff>
      <xdr:row>36</xdr:row>
      <xdr:rowOff>139776</xdr:rowOff>
    </xdr:to>
    <xdr:sp macro="" textlink="">
      <xdr:nvSpPr>
        <xdr:cNvPr id="121" name="フローチャート: 判断 120"/>
        <xdr:cNvSpPr/>
      </xdr:nvSpPr>
      <xdr:spPr bwMode="auto">
        <a:xfrm>
          <a:off x="35560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149953</xdr:rowOff>
    </xdr:from>
    <xdr:ext cx="762000" cy="259045"/>
    <xdr:sp macro="" textlink="">
      <xdr:nvSpPr>
        <xdr:cNvPr id="122" name="テキスト ボックス 121"/>
        <xdr:cNvSpPr txBox="1"/>
      </xdr:nvSpPr>
      <xdr:spPr>
        <a:xfrm>
          <a:off x="3225800" y="676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1524</xdr:rowOff>
    </xdr:from>
    <xdr:to>
      <xdr:col>15</xdr:col>
      <xdr:colOff>101600</xdr:colOff>
      <xdr:row>36</xdr:row>
      <xdr:rowOff>103124</xdr:rowOff>
    </xdr:to>
    <xdr:sp macro="" textlink="">
      <xdr:nvSpPr>
        <xdr:cNvPr id="123" name="フローチャート: 判断 122"/>
        <xdr:cNvSpPr/>
      </xdr:nvSpPr>
      <xdr:spPr bwMode="auto">
        <a:xfrm>
          <a:off x="28575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113301</xdr:rowOff>
    </xdr:from>
    <xdr:ext cx="762000" cy="259045"/>
    <xdr:sp macro="" textlink="">
      <xdr:nvSpPr>
        <xdr:cNvPr id="124" name="テキスト ボックス 123"/>
        <xdr:cNvSpPr txBox="1"/>
      </xdr:nvSpPr>
      <xdr:spPr>
        <a:xfrm>
          <a:off x="2527300" y="672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331089</xdr:rowOff>
    </xdr:from>
    <xdr:to>
      <xdr:col>29</xdr:col>
      <xdr:colOff>177800</xdr:colOff>
      <xdr:row>36</xdr:row>
      <xdr:rowOff>89789</xdr:rowOff>
    </xdr:to>
    <xdr:sp macro="" textlink="">
      <xdr:nvSpPr>
        <xdr:cNvPr id="130" name="楕円 129"/>
        <xdr:cNvSpPr/>
      </xdr:nvSpPr>
      <xdr:spPr bwMode="auto">
        <a:xfrm>
          <a:off x="5600700" y="6941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303166</xdr:rowOff>
    </xdr:from>
    <xdr:ext cx="762000" cy="259045"/>
    <xdr:sp macro="" textlink="">
      <xdr:nvSpPr>
        <xdr:cNvPr id="131" name="人口1人当たり決算額の推移該当値テキスト445"/>
        <xdr:cNvSpPr txBox="1"/>
      </xdr:nvSpPr>
      <xdr:spPr>
        <a:xfrm>
          <a:off x="5740400" y="691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36043</xdr:rowOff>
    </xdr:from>
    <xdr:to>
      <xdr:col>26</xdr:col>
      <xdr:colOff>101600</xdr:colOff>
      <xdr:row>36</xdr:row>
      <xdr:rowOff>137643</xdr:rowOff>
    </xdr:to>
    <xdr:sp macro="" textlink="">
      <xdr:nvSpPr>
        <xdr:cNvPr id="132" name="楕円 131"/>
        <xdr:cNvSpPr/>
      </xdr:nvSpPr>
      <xdr:spPr bwMode="auto">
        <a:xfrm>
          <a:off x="4953000" y="6989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122420</xdr:rowOff>
    </xdr:from>
    <xdr:ext cx="736600" cy="259045"/>
    <xdr:sp macro="" textlink="">
      <xdr:nvSpPr>
        <xdr:cNvPr id="133" name="テキスト ボックス 132"/>
        <xdr:cNvSpPr txBox="1"/>
      </xdr:nvSpPr>
      <xdr:spPr>
        <a:xfrm>
          <a:off x="4622800" y="7075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43282</xdr:rowOff>
    </xdr:from>
    <xdr:to>
      <xdr:col>22</xdr:col>
      <xdr:colOff>165100</xdr:colOff>
      <xdr:row>36</xdr:row>
      <xdr:rowOff>144882</xdr:rowOff>
    </xdr:to>
    <xdr:sp macro="" textlink="">
      <xdr:nvSpPr>
        <xdr:cNvPr id="134" name="楕円 133"/>
        <xdr:cNvSpPr/>
      </xdr:nvSpPr>
      <xdr:spPr bwMode="auto">
        <a:xfrm>
          <a:off x="4254500" y="6996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129659</xdr:rowOff>
    </xdr:from>
    <xdr:ext cx="762000" cy="259045"/>
    <xdr:sp macro="" textlink="">
      <xdr:nvSpPr>
        <xdr:cNvPr id="135" name="テキスト ボックス 134"/>
        <xdr:cNvSpPr txBox="1"/>
      </xdr:nvSpPr>
      <xdr:spPr>
        <a:xfrm>
          <a:off x="3924300" y="708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104699</xdr:rowOff>
    </xdr:from>
    <xdr:to>
      <xdr:col>19</xdr:col>
      <xdr:colOff>38100</xdr:colOff>
      <xdr:row>37</xdr:row>
      <xdr:rowOff>34849</xdr:rowOff>
    </xdr:to>
    <xdr:sp macro="" textlink="">
      <xdr:nvSpPr>
        <xdr:cNvPr id="136" name="楕円 135"/>
        <xdr:cNvSpPr/>
      </xdr:nvSpPr>
      <xdr:spPr bwMode="auto">
        <a:xfrm>
          <a:off x="3556000" y="7057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19626</xdr:rowOff>
    </xdr:from>
    <xdr:ext cx="762000" cy="259045"/>
    <xdr:sp macro="" textlink="">
      <xdr:nvSpPr>
        <xdr:cNvPr id="137" name="テキスト ボックス 136"/>
        <xdr:cNvSpPr txBox="1"/>
      </xdr:nvSpPr>
      <xdr:spPr>
        <a:xfrm>
          <a:off x="3225800" y="7144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100508</xdr:rowOff>
    </xdr:from>
    <xdr:to>
      <xdr:col>15</xdr:col>
      <xdr:colOff>101600</xdr:colOff>
      <xdr:row>37</xdr:row>
      <xdr:rowOff>30658</xdr:rowOff>
    </xdr:to>
    <xdr:sp macro="" textlink="">
      <xdr:nvSpPr>
        <xdr:cNvPr id="138" name="楕円 137"/>
        <xdr:cNvSpPr/>
      </xdr:nvSpPr>
      <xdr:spPr bwMode="auto">
        <a:xfrm>
          <a:off x="2857500" y="7053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15435</xdr:rowOff>
    </xdr:from>
    <xdr:ext cx="762000" cy="259045"/>
    <xdr:sp macro="" textlink="">
      <xdr:nvSpPr>
        <xdr:cNvPr id="139" name="テキスト ボックス 138"/>
        <xdr:cNvSpPr txBox="1"/>
      </xdr:nvSpPr>
      <xdr:spPr>
        <a:xfrm>
          <a:off x="2527300" y="7140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東京都新宿区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341,222
307,315
18.22
173,062,972
166,672,922
6,351,385
92,868,634
18,619,510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138132</xdr:rowOff>
    </xdr:from>
    <xdr:to>
      <xdr:col>24</xdr:col>
      <xdr:colOff>62865</xdr:colOff>
      <xdr:row>38</xdr:row>
      <xdr:rowOff>39704</xdr:rowOff>
    </xdr:to>
    <xdr:cxnSp macro="">
      <xdr:nvCxnSpPr>
        <xdr:cNvPr id="58" name="直線コネクタ 57"/>
        <xdr:cNvCxnSpPr/>
      </xdr:nvCxnSpPr>
      <xdr:spPr>
        <a:xfrm flipV="1">
          <a:off x="4633595" y="5281632"/>
          <a:ext cx="1270" cy="127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43531</xdr:rowOff>
    </xdr:from>
    <xdr:ext cx="534377" cy="259045"/>
    <xdr:sp macro="" textlink="">
      <xdr:nvSpPr>
        <xdr:cNvPr id="59" name="人件費最小値テキスト"/>
        <xdr:cNvSpPr txBox="1"/>
      </xdr:nvSpPr>
      <xdr:spPr>
        <a:xfrm>
          <a:off x="4686300" y="655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39704</xdr:rowOff>
    </xdr:from>
    <xdr:to>
      <xdr:col>24</xdr:col>
      <xdr:colOff>152400</xdr:colOff>
      <xdr:row>38</xdr:row>
      <xdr:rowOff>39704</xdr:rowOff>
    </xdr:to>
    <xdr:cxnSp macro="">
      <xdr:nvCxnSpPr>
        <xdr:cNvPr id="60" name="直線コネクタ 59"/>
        <xdr:cNvCxnSpPr/>
      </xdr:nvCxnSpPr>
      <xdr:spPr>
        <a:xfrm>
          <a:off x="4546600" y="655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84809</xdr:rowOff>
    </xdr:from>
    <xdr:ext cx="599010" cy="259045"/>
    <xdr:sp macro="" textlink="">
      <xdr:nvSpPr>
        <xdr:cNvPr id="61" name="人件費最大値テキスト"/>
        <xdr:cNvSpPr txBox="1"/>
      </xdr:nvSpPr>
      <xdr:spPr>
        <a:xfrm>
          <a:off x="4686300" y="505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138132</xdr:rowOff>
    </xdr:from>
    <xdr:to>
      <xdr:col>24</xdr:col>
      <xdr:colOff>152400</xdr:colOff>
      <xdr:row>30</xdr:row>
      <xdr:rowOff>138132</xdr:rowOff>
    </xdr:to>
    <xdr:cxnSp macro="">
      <xdr:nvCxnSpPr>
        <xdr:cNvPr id="62" name="直線コネクタ 61"/>
        <xdr:cNvCxnSpPr/>
      </xdr:nvCxnSpPr>
      <xdr:spPr>
        <a:xfrm>
          <a:off x="4546600" y="52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68268</xdr:rowOff>
    </xdr:from>
    <xdr:to>
      <xdr:col>24</xdr:col>
      <xdr:colOff>63500</xdr:colOff>
      <xdr:row>36</xdr:row>
      <xdr:rowOff>95025</xdr:rowOff>
    </xdr:to>
    <xdr:cxnSp macro="">
      <xdr:nvCxnSpPr>
        <xdr:cNvPr id="63" name="直線コネクタ 62"/>
        <xdr:cNvCxnSpPr/>
      </xdr:nvCxnSpPr>
      <xdr:spPr>
        <a:xfrm flipV="1">
          <a:off x="3797300" y="6240468"/>
          <a:ext cx="838200" cy="2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163339</xdr:rowOff>
    </xdr:from>
    <xdr:ext cx="534377" cy="259045"/>
    <xdr:sp macro="" textlink="">
      <xdr:nvSpPr>
        <xdr:cNvPr id="64" name="人件費平均値テキスト"/>
        <xdr:cNvSpPr txBox="1"/>
      </xdr:nvSpPr>
      <xdr:spPr>
        <a:xfrm>
          <a:off x="4686300" y="633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13462</xdr:rowOff>
    </xdr:from>
    <xdr:to>
      <xdr:col>24</xdr:col>
      <xdr:colOff>114300</xdr:colOff>
      <xdr:row>37</xdr:row>
      <xdr:rowOff>115062</xdr:rowOff>
    </xdr:to>
    <xdr:sp macro="" textlink="">
      <xdr:nvSpPr>
        <xdr:cNvPr id="65" name="フローチャート: 判断 64"/>
        <xdr:cNvSpPr/>
      </xdr:nvSpPr>
      <xdr:spPr>
        <a:xfrm>
          <a:off x="4584700" y="635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95025</xdr:rowOff>
    </xdr:from>
    <xdr:to>
      <xdr:col>19</xdr:col>
      <xdr:colOff>177800</xdr:colOff>
      <xdr:row>36</xdr:row>
      <xdr:rowOff>107848</xdr:rowOff>
    </xdr:to>
    <xdr:cxnSp macro="">
      <xdr:nvCxnSpPr>
        <xdr:cNvPr id="66" name="直線コネクタ 65"/>
        <xdr:cNvCxnSpPr/>
      </xdr:nvCxnSpPr>
      <xdr:spPr>
        <a:xfrm flipV="1">
          <a:off x="2908300" y="6267225"/>
          <a:ext cx="889000" cy="1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10610</xdr:rowOff>
    </xdr:from>
    <xdr:to>
      <xdr:col>20</xdr:col>
      <xdr:colOff>38100</xdr:colOff>
      <xdr:row>37</xdr:row>
      <xdr:rowOff>112210</xdr:rowOff>
    </xdr:to>
    <xdr:sp macro="" textlink="">
      <xdr:nvSpPr>
        <xdr:cNvPr id="67" name="フローチャート: 判断 66"/>
        <xdr:cNvSpPr/>
      </xdr:nvSpPr>
      <xdr:spPr>
        <a:xfrm>
          <a:off x="37465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103337</xdr:rowOff>
    </xdr:from>
    <xdr:ext cx="534377" cy="259045"/>
    <xdr:sp macro="" textlink="">
      <xdr:nvSpPr>
        <xdr:cNvPr id="68" name="テキスト ボックス 67"/>
        <xdr:cNvSpPr txBox="1"/>
      </xdr:nvSpPr>
      <xdr:spPr>
        <a:xfrm>
          <a:off x="3530111" y="644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107848</xdr:rowOff>
    </xdr:from>
    <xdr:to>
      <xdr:col>15</xdr:col>
      <xdr:colOff>50800</xdr:colOff>
      <xdr:row>36</xdr:row>
      <xdr:rowOff>115588</xdr:rowOff>
    </xdr:to>
    <xdr:cxnSp macro="">
      <xdr:nvCxnSpPr>
        <xdr:cNvPr id="69" name="直線コネクタ 68"/>
        <xdr:cNvCxnSpPr/>
      </xdr:nvCxnSpPr>
      <xdr:spPr>
        <a:xfrm flipV="1">
          <a:off x="2019300" y="6280048"/>
          <a:ext cx="889000" cy="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35789</xdr:rowOff>
    </xdr:from>
    <xdr:to>
      <xdr:col>15</xdr:col>
      <xdr:colOff>101600</xdr:colOff>
      <xdr:row>37</xdr:row>
      <xdr:rowOff>137389</xdr:rowOff>
    </xdr:to>
    <xdr:sp macro="" textlink="">
      <xdr:nvSpPr>
        <xdr:cNvPr id="70" name="フローチャート: 判断 69"/>
        <xdr:cNvSpPr/>
      </xdr:nvSpPr>
      <xdr:spPr>
        <a:xfrm>
          <a:off x="2857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128516</xdr:rowOff>
    </xdr:from>
    <xdr:ext cx="534377" cy="259045"/>
    <xdr:sp macro="" textlink="">
      <xdr:nvSpPr>
        <xdr:cNvPr id="71" name="テキスト ボックス 70"/>
        <xdr:cNvSpPr txBox="1"/>
      </xdr:nvSpPr>
      <xdr:spPr>
        <a:xfrm>
          <a:off x="2641111" y="64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110504</xdr:rowOff>
    </xdr:from>
    <xdr:to>
      <xdr:col>10</xdr:col>
      <xdr:colOff>114300</xdr:colOff>
      <xdr:row>36</xdr:row>
      <xdr:rowOff>115588</xdr:rowOff>
    </xdr:to>
    <xdr:cxnSp macro="">
      <xdr:nvCxnSpPr>
        <xdr:cNvPr id="72" name="直線コネクタ 71"/>
        <xdr:cNvCxnSpPr/>
      </xdr:nvCxnSpPr>
      <xdr:spPr>
        <a:xfrm>
          <a:off x="1130300" y="6282704"/>
          <a:ext cx="889000" cy="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42657</xdr:rowOff>
    </xdr:from>
    <xdr:to>
      <xdr:col>10</xdr:col>
      <xdr:colOff>165100</xdr:colOff>
      <xdr:row>37</xdr:row>
      <xdr:rowOff>144257</xdr:rowOff>
    </xdr:to>
    <xdr:sp macro="" textlink="">
      <xdr:nvSpPr>
        <xdr:cNvPr id="73" name="フローチャート: 判断 72"/>
        <xdr:cNvSpPr/>
      </xdr:nvSpPr>
      <xdr:spPr>
        <a:xfrm>
          <a:off x="1968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135385</xdr:rowOff>
    </xdr:from>
    <xdr:ext cx="534377" cy="259045"/>
    <xdr:sp macro="" textlink="">
      <xdr:nvSpPr>
        <xdr:cNvPr id="74" name="テキスト ボックス 73"/>
        <xdr:cNvSpPr txBox="1"/>
      </xdr:nvSpPr>
      <xdr:spPr>
        <a:xfrm>
          <a:off x="1752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33143</xdr:rowOff>
    </xdr:from>
    <xdr:to>
      <xdr:col>6</xdr:col>
      <xdr:colOff>38100</xdr:colOff>
      <xdr:row>37</xdr:row>
      <xdr:rowOff>134743</xdr:rowOff>
    </xdr:to>
    <xdr:sp macro="" textlink="">
      <xdr:nvSpPr>
        <xdr:cNvPr id="75" name="フローチャート: 判断 74"/>
        <xdr:cNvSpPr/>
      </xdr:nvSpPr>
      <xdr:spPr>
        <a:xfrm>
          <a:off x="1079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125871</xdr:rowOff>
    </xdr:from>
    <xdr:ext cx="534377" cy="259045"/>
    <xdr:sp macro="" textlink="">
      <xdr:nvSpPr>
        <xdr:cNvPr id="76" name="テキスト ボックス 75"/>
        <xdr:cNvSpPr txBox="1"/>
      </xdr:nvSpPr>
      <xdr:spPr>
        <a:xfrm>
          <a:off x="863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17468</xdr:rowOff>
    </xdr:from>
    <xdr:to>
      <xdr:col>24</xdr:col>
      <xdr:colOff>114300</xdr:colOff>
      <xdr:row>36</xdr:row>
      <xdr:rowOff>119068</xdr:rowOff>
    </xdr:to>
    <xdr:sp macro="" textlink="">
      <xdr:nvSpPr>
        <xdr:cNvPr id="82" name="楕円 81"/>
        <xdr:cNvSpPr/>
      </xdr:nvSpPr>
      <xdr:spPr>
        <a:xfrm>
          <a:off x="4584700" y="618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40345</xdr:rowOff>
    </xdr:from>
    <xdr:ext cx="534377" cy="259045"/>
    <xdr:sp macro="" textlink="">
      <xdr:nvSpPr>
        <xdr:cNvPr id="83" name="人件費該当値テキスト"/>
        <xdr:cNvSpPr txBox="1"/>
      </xdr:nvSpPr>
      <xdr:spPr>
        <a:xfrm>
          <a:off x="4686300" y="604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44225</xdr:rowOff>
    </xdr:from>
    <xdr:to>
      <xdr:col>20</xdr:col>
      <xdr:colOff>38100</xdr:colOff>
      <xdr:row>36</xdr:row>
      <xdr:rowOff>145825</xdr:rowOff>
    </xdr:to>
    <xdr:sp macro="" textlink="">
      <xdr:nvSpPr>
        <xdr:cNvPr id="84" name="楕円 83"/>
        <xdr:cNvSpPr/>
      </xdr:nvSpPr>
      <xdr:spPr>
        <a:xfrm>
          <a:off x="3746500" y="621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162352</xdr:rowOff>
    </xdr:from>
    <xdr:ext cx="534377" cy="259045"/>
    <xdr:sp macro="" textlink="">
      <xdr:nvSpPr>
        <xdr:cNvPr id="85" name="テキスト ボックス 84"/>
        <xdr:cNvSpPr txBox="1"/>
      </xdr:nvSpPr>
      <xdr:spPr>
        <a:xfrm>
          <a:off x="3530111" y="599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57048</xdr:rowOff>
    </xdr:from>
    <xdr:to>
      <xdr:col>15</xdr:col>
      <xdr:colOff>101600</xdr:colOff>
      <xdr:row>36</xdr:row>
      <xdr:rowOff>158648</xdr:rowOff>
    </xdr:to>
    <xdr:sp macro="" textlink="">
      <xdr:nvSpPr>
        <xdr:cNvPr id="86" name="楕円 85"/>
        <xdr:cNvSpPr/>
      </xdr:nvSpPr>
      <xdr:spPr>
        <a:xfrm>
          <a:off x="2857500" y="622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3725</xdr:rowOff>
    </xdr:from>
    <xdr:ext cx="534377" cy="259045"/>
    <xdr:sp macro="" textlink="">
      <xdr:nvSpPr>
        <xdr:cNvPr id="87" name="テキスト ボックス 86"/>
        <xdr:cNvSpPr txBox="1"/>
      </xdr:nvSpPr>
      <xdr:spPr>
        <a:xfrm>
          <a:off x="2641111" y="600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64788</xdr:rowOff>
    </xdr:from>
    <xdr:to>
      <xdr:col>10</xdr:col>
      <xdr:colOff>165100</xdr:colOff>
      <xdr:row>36</xdr:row>
      <xdr:rowOff>166388</xdr:rowOff>
    </xdr:to>
    <xdr:sp macro="" textlink="">
      <xdr:nvSpPr>
        <xdr:cNvPr id="88" name="楕円 87"/>
        <xdr:cNvSpPr/>
      </xdr:nvSpPr>
      <xdr:spPr>
        <a:xfrm>
          <a:off x="1968500" y="623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11465</xdr:rowOff>
    </xdr:from>
    <xdr:ext cx="534377" cy="259045"/>
    <xdr:sp macro="" textlink="">
      <xdr:nvSpPr>
        <xdr:cNvPr id="89" name="テキスト ボックス 88"/>
        <xdr:cNvSpPr txBox="1"/>
      </xdr:nvSpPr>
      <xdr:spPr>
        <a:xfrm>
          <a:off x="1752111" y="601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59704</xdr:rowOff>
    </xdr:from>
    <xdr:to>
      <xdr:col>6</xdr:col>
      <xdr:colOff>38100</xdr:colOff>
      <xdr:row>36</xdr:row>
      <xdr:rowOff>161304</xdr:rowOff>
    </xdr:to>
    <xdr:sp macro="" textlink="">
      <xdr:nvSpPr>
        <xdr:cNvPr id="90" name="楕円 89"/>
        <xdr:cNvSpPr/>
      </xdr:nvSpPr>
      <xdr:spPr>
        <a:xfrm>
          <a:off x="1079500" y="623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6381</xdr:rowOff>
    </xdr:from>
    <xdr:ext cx="534377" cy="259045"/>
    <xdr:sp macro="" textlink="">
      <xdr:nvSpPr>
        <xdr:cNvPr id="91" name="テキスト ボックス 90"/>
        <xdr:cNvSpPr txBox="1"/>
      </xdr:nvSpPr>
      <xdr:spPr>
        <a:xfrm>
          <a:off x="863111" y="600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24478</xdr:rowOff>
    </xdr:from>
    <xdr:to>
      <xdr:col>24</xdr:col>
      <xdr:colOff>62865</xdr:colOff>
      <xdr:row>58</xdr:row>
      <xdr:rowOff>52984</xdr:rowOff>
    </xdr:to>
    <xdr:cxnSp macro="">
      <xdr:nvCxnSpPr>
        <xdr:cNvPr id="116" name="直線コネクタ 115"/>
        <xdr:cNvCxnSpPr/>
      </xdr:nvCxnSpPr>
      <xdr:spPr>
        <a:xfrm flipV="1">
          <a:off x="4633595" y="8596978"/>
          <a:ext cx="1270" cy="1400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56811</xdr:rowOff>
    </xdr:from>
    <xdr:ext cx="534377" cy="259045"/>
    <xdr:sp macro="" textlink="">
      <xdr:nvSpPr>
        <xdr:cNvPr id="117" name="物件費最小値テキスト"/>
        <xdr:cNvSpPr txBox="1"/>
      </xdr:nvSpPr>
      <xdr:spPr>
        <a:xfrm>
          <a:off x="4686300" y="1000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52984</xdr:rowOff>
    </xdr:from>
    <xdr:to>
      <xdr:col>24</xdr:col>
      <xdr:colOff>152400</xdr:colOff>
      <xdr:row>58</xdr:row>
      <xdr:rowOff>52984</xdr:rowOff>
    </xdr:to>
    <xdr:cxnSp macro="">
      <xdr:nvCxnSpPr>
        <xdr:cNvPr id="118" name="直線コネクタ 117"/>
        <xdr:cNvCxnSpPr/>
      </xdr:nvCxnSpPr>
      <xdr:spPr>
        <a:xfrm>
          <a:off x="4546600" y="999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142605</xdr:rowOff>
    </xdr:from>
    <xdr:ext cx="599010" cy="259045"/>
    <xdr:sp macro="" textlink="">
      <xdr:nvSpPr>
        <xdr:cNvPr id="119" name="物件費最大値テキスト"/>
        <xdr:cNvSpPr txBox="1"/>
      </xdr:nvSpPr>
      <xdr:spPr>
        <a:xfrm>
          <a:off x="4686300" y="837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24478</xdr:rowOff>
    </xdr:from>
    <xdr:to>
      <xdr:col>24</xdr:col>
      <xdr:colOff>152400</xdr:colOff>
      <xdr:row>50</xdr:row>
      <xdr:rowOff>24478</xdr:rowOff>
    </xdr:to>
    <xdr:cxnSp macro="">
      <xdr:nvCxnSpPr>
        <xdr:cNvPr id="120" name="直線コネクタ 119"/>
        <xdr:cNvCxnSpPr/>
      </xdr:nvCxnSpPr>
      <xdr:spPr>
        <a:xfrm>
          <a:off x="4546600" y="859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72263</xdr:rowOff>
    </xdr:from>
    <xdr:to>
      <xdr:col>24</xdr:col>
      <xdr:colOff>63500</xdr:colOff>
      <xdr:row>57</xdr:row>
      <xdr:rowOff>88737</xdr:rowOff>
    </xdr:to>
    <xdr:cxnSp macro="">
      <xdr:nvCxnSpPr>
        <xdr:cNvPr id="121" name="直線コネクタ 120"/>
        <xdr:cNvCxnSpPr/>
      </xdr:nvCxnSpPr>
      <xdr:spPr>
        <a:xfrm flipV="1">
          <a:off x="3797300" y="9673463"/>
          <a:ext cx="838200" cy="18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14360</xdr:rowOff>
    </xdr:from>
    <xdr:ext cx="534377" cy="259045"/>
    <xdr:sp macro="" textlink="">
      <xdr:nvSpPr>
        <xdr:cNvPr id="122" name="物件費平均値テキスト"/>
        <xdr:cNvSpPr txBox="1"/>
      </xdr:nvSpPr>
      <xdr:spPr>
        <a:xfrm>
          <a:off x="4686300" y="9787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35933</xdr:rowOff>
    </xdr:from>
    <xdr:to>
      <xdr:col>24</xdr:col>
      <xdr:colOff>114300</xdr:colOff>
      <xdr:row>57</xdr:row>
      <xdr:rowOff>137533</xdr:rowOff>
    </xdr:to>
    <xdr:sp macro="" textlink="">
      <xdr:nvSpPr>
        <xdr:cNvPr id="123" name="フローチャート: 判断 122"/>
        <xdr:cNvSpPr/>
      </xdr:nvSpPr>
      <xdr:spPr>
        <a:xfrm>
          <a:off x="4584700" y="980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88737</xdr:rowOff>
    </xdr:from>
    <xdr:to>
      <xdr:col>19</xdr:col>
      <xdr:colOff>177800</xdr:colOff>
      <xdr:row>57</xdr:row>
      <xdr:rowOff>133467</xdr:rowOff>
    </xdr:to>
    <xdr:cxnSp macro="">
      <xdr:nvCxnSpPr>
        <xdr:cNvPr id="124" name="直線コネクタ 123"/>
        <xdr:cNvCxnSpPr/>
      </xdr:nvCxnSpPr>
      <xdr:spPr>
        <a:xfrm flipV="1">
          <a:off x="2908300" y="9861387"/>
          <a:ext cx="889000" cy="4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153045</xdr:rowOff>
    </xdr:from>
    <xdr:to>
      <xdr:col>20</xdr:col>
      <xdr:colOff>38100</xdr:colOff>
      <xdr:row>58</xdr:row>
      <xdr:rowOff>83195</xdr:rowOff>
    </xdr:to>
    <xdr:sp macro="" textlink="">
      <xdr:nvSpPr>
        <xdr:cNvPr id="125" name="フローチャート: 判断 124"/>
        <xdr:cNvSpPr/>
      </xdr:nvSpPr>
      <xdr:spPr>
        <a:xfrm>
          <a:off x="37465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74322</xdr:rowOff>
    </xdr:from>
    <xdr:ext cx="534377" cy="259045"/>
    <xdr:sp macro="" textlink="">
      <xdr:nvSpPr>
        <xdr:cNvPr id="126" name="テキスト ボックス 125"/>
        <xdr:cNvSpPr txBox="1"/>
      </xdr:nvSpPr>
      <xdr:spPr>
        <a:xfrm>
          <a:off x="3530111" y="1001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133467</xdr:rowOff>
    </xdr:from>
    <xdr:to>
      <xdr:col>15</xdr:col>
      <xdr:colOff>50800</xdr:colOff>
      <xdr:row>58</xdr:row>
      <xdr:rowOff>216</xdr:rowOff>
    </xdr:to>
    <xdr:cxnSp macro="">
      <xdr:nvCxnSpPr>
        <xdr:cNvPr id="127" name="直線コネクタ 126"/>
        <xdr:cNvCxnSpPr/>
      </xdr:nvCxnSpPr>
      <xdr:spPr>
        <a:xfrm flipV="1">
          <a:off x="2019300" y="9906117"/>
          <a:ext cx="889000" cy="3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7625</xdr:rowOff>
    </xdr:from>
    <xdr:to>
      <xdr:col>15</xdr:col>
      <xdr:colOff>101600</xdr:colOff>
      <xdr:row>58</xdr:row>
      <xdr:rowOff>109225</xdr:rowOff>
    </xdr:to>
    <xdr:sp macro="" textlink="">
      <xdr:nvSpPr>
        <xdr:cNvPr id="128" name="フローチャート: 判断 127"/>
        <xdr:cNvSpPr/>
      </xdr:nvSpPr>
      <xdr:spPr>
        <a:xfrm>
          <a:off x="2857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100352</xdr:rowOff>
    </xdr:from>
    <xdr:ext cx="534377" cy="259045"/>
    <xdr:sp macro="" textlink="">
      <xdr:nvSpPr>
        <xdr:cNvPr id="129" name="テキスト ボックス 128"/>
        <xdr:cNvSpPr txBox="1"/>
      </xdr:nvSpPr>
      <xdr:spPr>
        <a:xfrm>
          <a:off x="2641111" y="1004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164153</xdr:rowOff>
    </xdr:from>
    <xdr:to>
      <xdr:col>10</xdr:col>
      <xdr:colOff>114300</xdr:colOff>
      <xdr:row>58</xdr:row>
      <xdr:rowOff>216</xdr:rowOff>
    </xdr:to>
    <xdr:cxnSp macro="">
      <xdr:nvCxnSpPr>
        <xdr:cNvPr id="130" name="直線コネクタ 129"/>
        <xdr:cNvCxnSpPr/>
      </xdr:nvCxnSpPr>
      <xdr:spPr>
        <a:xfrm>
          <a:off x="1130300" y="9936803"/>
          <a:ext cx="889000" cy="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59647</xdr:rowOff>
    </xdr:from>
    <xdr:to>
      <xdr:col>10</xdr:col>
      <xdr:colOff>165100</xdr:colOff>
      <xdr:row>58</xdr:row>
      <xdr:rowOff>161247</xdr:rowOff>
    </xdr:to>
    <xdr:sp macro="" textlink="">
      <xdr:nvSpPr>
        <xdr:cNvPr id="131" name="フローチャート: 判断 130"/>
        <xdr:cNvSpPr/>
      </xdr:nvSpPr>
      <xdr:spPr>
        <a:xfrm>
          <a:off x="1968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152374</xdr:rowOff>
    </xdr:from>
    <xdr:ext cx="534377" cy="259045"/>
    <xdr:sp macro="" textlink="">
      <xdr:nvSpPr>
        <xdr:cNvPr id="132" name="テキスト ボックス 131"/>
        <xdr:cNvSpPr txBox="1"/>
      </xdr:nvSpPr>
      <xdr:spPr>
        <a:xfrm>
          <a:off x="1752111" y="1009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72593</xdr:rowOff>
    </xdr:from>
    <xdr:to>
      <xdr:col>6</xdr:col>
      <xdr:colOff>38100</xdr:colOff>
      <xdr:row>59</xdr:row>
      <xdr:rowOff>2743</xdr:rowOff>
    </xdr:to>
    <xdr:sp macro="" textlink="">
      <xdr:nvSpPr>
        <xdr:cNvPr id="133" name="フローチャート: 判断 132"/>
        <xdr:cNvSpPr/>
      </xdr:nvSpPr>
      <xdr:spPr>
        <a:xfrm>
          <a:off x="1079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165320</xdr:rowOff>
    </xdr:from>
    <xdr:ext cx="534377" cy="259045"/>
    <xdr:sp macro="" textlink="">
      <xdr:nvSpPr>
        <xdr:cNvPr id="134" name="テキスト ボックス 133"/>
        <xdr:cNvSpPr txBox="1"/>
      </xdr:nvSpPr>
      <xdr:spPr>
        <a:xfrm>
          <a:off x="863111" y="1010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21463</xdr:rowOff>
    </xdr:from>
    <xdr:to>
      <xdr:col>24</xdr:col>
      <xdr:colOff>114300</xdr:colOff>
      <xdr:row>56</xdr:row>
      <xdr:rowOff>123063</xdr:rowOff>
    </xdr:to>
    <xdr:sp macro="" textlink="">
      <xdr:nvSpPr>
        <xdr:cNvPr id="140" name="楕円 139"/>
        <xdr:cNvSpPr/>
      </xdr:nvSpPr>
      <xdr:spPr>
        <a:xfrm>
          <a:off x="4584700" y="962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44340</xdr:rowOff>
    </xdr:from>
    <xdr:ext cx="599010" cy="259045"/>
    <xdr:sp macro="" textlink="">
      <xdr:nvSpPr>
        <xdr:cNvPr id="141" name="物件費該当値テキスト"/>
        <xdr:cNvSpPr txBox="1"/>
      </xdr:nvSpPr>
      <xdr:spPr>
        <a:xfrm>
          <a:off x="4686300" y="9474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37937</xdr:rowOff>
    </xdr:from>
    <xdr:to>
      <xdr:col>20</xdr:col>
      <xdr:colOff>38100</xdr:colOff>
      <xdr:row>57</xdr:row>
      <xdr:rowOff>139537</xdr:rowOff>
    </xdr:to>
    <xdr:sp macro="" textlink="">
      <xdr:nvSpPr>
        <xdr:cNvPr id="142" name="楕円 141"/>
        <xdr:cNvSpPr/>
      </xdr:nvSpPr>
      <xdr:spPr>
        <a:xfrm>
          <a:off x="3746500" y="981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156064</xdr:rowOff>
    </xdr:from>
    <xdr:ext cx="534377" cy="259045"/>
    <xdr:sp macro="" textlink="">
      <xdr:nvSpPr>
        <xdr:cNvPr id="143" name="テキスト ボックス 142"/>
        <xdr:cNvSpPr txBox="1"/>
      </xdr:nvSpPr>
      <xdr:spPr>
        <a:xfrm>
          <a:off x="3530111" y="958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82667</xdr:rowOff>
    </xdr:from>
    <xdr:to>
      <xdr:col>15</xdr:col>
      <xdr:colOff>101600</xdr:colOff>
      <xdr:row>58</xdr:row>
      <xdr:rowOff>12817</xdr:rowOff>
    </xdr:to>
    <xdr:sp macro="" textlink="">
      <xdr:nvSpPr>
        <xdr:cNvPr id="144" name="楕円 143"/>
        <xdr:cNvSpPr/>
      </xdr:nvSpPr>
      <xdr:spPr>
        <a:xfrm>
          <a:off x="2857500" y="985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29344</xdr:rowOff>
    </xdr:from>
    <xdr:ext cx="534377" cy="259045"/>
    <xdr:sp macro="" textlink="">
      <xdr:nvSpPr>
        <xdr:cNvPr id="145" name="テキスト ボックス 144"/>
        <xdr:cNvSpPr txBox="1"/>
      </xdr:nvSpPr>
      <xdr:spPr>
        <a:xfrm>
          <a:off x="2641111" y="96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120866</xdr:rowOff>
    </xdr:from>
    <xdr:to>
      <xdr:col>10</xdr:col>
      <xdr:colOff>165100</xdr:colOff>
      <xdr:row>58</xdr:row>
      <xdr:rowOff>51016</xdr:rowOff>
    </xdr:to>
    <xdr:sp macro="" textlink="">
      <xdr:nvSpPr>
        <xdr:cNvPr id="146" name="楕円 145"/>
        <xdr:cNvSpPr/>
      </xdr:nvSpPr>
      <xdr:spPr>
        <a:xfrm>
          <a:off x="1968500" y="989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67543</xdr:rowOff>
    </xdr:from>
    <xdr:ext cx="534377" cy="259045"/>
    <xdr:sp macro="" textlink="">
      <xdr:nvSpPr>
        <xdr:cNvPr id="147" name="テキスト ボックス 146"/>
        <xdr:cNvSpPr txBox="1"/>
      </xdr:nvSpPr>
      <xdr:spPr>
        <a:xfrm>
          <a:off x="1752111" y="9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113353</xdr:rowOff>
    </xdr:from>
    <xdr:to>
      <xdr:col>6</xdr:col>
      <xdr:colOff>38100</xdr:colOff>
      <xdr:row>58</xdr:row>
      <xdr:rowOff>43503</xdr:rowOff>
    </xdr:to>
    <xdr:sp macro="" textlink="">
      <xdr:nvSpPr>
        <xdr:cNvPr id="148" name="楕円 147"/>
        <xdr:cNvSpPr/>
      </xdr:nvSpPr>
      <xdr:spPr>
        <a:xfrm>
          <a:off x="1079500" y="988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60030</xdr:rowOff>
    </xdr:from>
    <xdr:ext cx="534377" cy="259045"/>
    <xdr:sp macro="" textlink="">
      <xdr:nvSpPr>
        <xdr:cNvPr id="149" name="テキスト ボックス 148"/>
        <xdr:cNvSpPr txBox="1"/>
      </xdr:nvSpPr>
      <xdr:spPr>
        <a:xfrm>
          <a:off x="863111" y="966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153645</xdr:rowOff>
    </xdr:from>
    <xdr:to>
      <xdr:col>24</xdr:col>
      <xdr:colOff>62865</xdr:colOff>
      <xdr:row>79</xdr:row>
      <xdr:rowOff>6807</xdr:rowOff>
    </xdr:to>
    <xdr:cxnSp macro="">
      <xdr:nvCxnSpPr>
        <xdr:cNvPr id="173" name="直線コネクタ 172"/>
        <xdr:cNvCxnSpPr/>
      </xdr:nvCxnSpPr>
      <xdr:spPr>
        <a:xfrm flipV="1">
          <a:off x="4633595" y="12326595"/>
          <a:ext cx="1270" cy="1224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10634</xdr:rowOff>
    </xdr:from>
    <xdr:ext cx="378565" cy="259045"/>
    <xdr:sp macro="" textlink="">
      <xdr:nvSpPr>
        <xdr:cNvPr id="174" name="維持補修費最小値テキスト"/>
        <xdr:cNvSpPr txBox="1"/>
      </xdr:nvSpPr>
      <xdr:spPr>
        <a:xfrm>
          <a:off x="4686300" y="13555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6807</xdr:rowOff>
    </xdr:from>
    <xdr:to>
      <xdr:col>24</xdr:col>
      <xdr:colOff>152400</xdr:colOff>
      <xdr:row>79</xdr:row>
      <xdr:rowOff>6807</xdr:rowOff>
    </xdr:to>
    <xdr:cxnSp macro="">
      <xdr:nvCxnSpPr>
        <xdr:cNvPr id="175" name="直線コネクタ 174"/>
        <xdr:cNvCxnSpPr/>
      </xdr:nvCxnSpPr>
      <xdr:spPr>
        <a:xfrm>
          <a:off x="4546600" y="1355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100322</xdr:rowOff>
    </xdr:from>
    <xdr:ext cx="534377" cy="259045"/>
    <xdr:sp macro="" textlink="">
      <xdr:nvSpPr>
        <xdr:cNvPr id="176" name="維持補修費最大値テキスト"/>
        <xdr:cNvSpPr txBox="1"/>
      </xdr:nvSpPr>
      <xdr:spPr>
        <a:xfrm>
          <a:off x="4686300" y="121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153645</xdr:rowOff>
    </xdr:from>
    <xdr:to>
      <xdr:col>24</xdr:col>
      <xdr:colOff>152400</xdr:colOff>
      <xdr:row>71</xdr:row>
      <xdr:rowOff>153645</xdr:rowOff>
    </xdr:to>
    <xdr:cxnSp macro="">
      <xdr:nvCxnSpPr>
        <xdr:cNvPr id="177" name="直線コネクタ 176"/>
        <xdr:cNvCxnSpPr/>
      </xdr:nvCxnSpPr>
      <xdr:spPr>
        <a:xfrm>
          <a:off x="4546600" y="123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78893</xdr:rowOff>
    </xdr:from>
    <xdr:to>
      <xdr:col>24</xdr:col>
      <xdr:colOff>63500</xdr:colOff>
      <xdr:row>77</xdr:row>
      <xdr:rowOff>96038</xdr:rowOff>
    </xdr:to>
    <xdr:cxnSp macro="">
      <xdr:nvCxnSpPr>
        <xdr:cNvPr id="178" name="直線コネクタ 177"/>
        <xdr:cNvCxnSpPr/>
      </xdr:nvCxnSpPr>
      <xdr:spPr>
        <a:xfrm flipV="1">
          <a:off x="3797300" y="13280543"/>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38676</xdr:rowOff>
    </xdr:from>
    <xdr:ext cx="469744" cy="259045"/>
    <xdr:sp macro="" textlink="">
      <xdr:nvSpPr>
        <xdr:cNvPr id="179" name="維持補修費平均値テキスト"/>
        <xdr:cNvSpPr txBox="1"/>
      </xdr:nvSpPr>
      <xdr:spPr>
        <a:xfrm>
          <a:off x="4686300" y="13240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60249</xdr:rowOff>
    </xdr:from>
    <xdr:to>
      <xdr:col>24</xdr:col>
      <xdr:colOff>114300</xdr:colOff>
      <xdr:row>77</xdr:row>
      <xdr:rowOff>161849</xdr:rowOff>
    </xdr:to>
    <xdr:sp macro="" textlink="">
      <xdr:nvSpPr>
        <xdr:cNvPr id="180" name="フローチャート: 判断 179"/>
        <xdr:cNvSpPr/>
      </xdr:nvSpPr>
      <xdr:spPr>
        <a:xfrm>
          <a:off x="45847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96038</xdr:rowOff>
    </xdr:from>
    <xdr:to>
      <xdr:col>19</xdr:col>
      <xdr:colOff>177800</xdr:colOff>
      <xdr:row>77</xdr:row>
      <xdr:rowOff>113030</xdr:rowOff>
    </xdr:to>
    <xdr:cxnSp macro="">
      <xdr:nvCxnSpPr>
        <xdr:cNvPr id="181" name="直線コネクタ 180"/>
        <xdr:cNvCxnSpPr/>
      </xdr:nvCxnSpPr>
      <xdr:spPr>
        <a:xfrm flipV="1">
          <a:off x="2908300" y="13297688"/>
          <a:ext cx="889000" cy="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38533</xdr:rowOff>
    </xdr:from>
    <xdr:to>
      <xdr:col>20</xdr:col>
      <xdr:colOff>38100</xdr:colOff>
      <xdr:row>77</xdr:row>
      <xdr:rowOff>140133</xdr:rowOff>
    </xdr:to>
    <xdr:sp macro="" textlink="">
      <xdr:nvSpPr>
        <xdr:cNvPr id="182" name="フローチャート: 判断 181"/>
        <xdr:cNvSpPr/>
      </xdr:nvSpPr>
      <xdr:spPr>
        <a:xfrm>
          <a:off x="3746500" y="1324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156660</xdr:rowOff>
    </xdr:from>
    <xdr:ext cx="469744" cy="259045"/>
    <xdr:sp macro="" textlink="">
      <xdr:nvSpPr>
        <xdr:cNvPr id="183" name="テキスト ボックス 182"/>
        <xdr:cNvSpPr txBox="1"/>
      </xdr:nvSpPr>
      <xdr:spPr>
        <a:xfrm>
          <a:off x="3562428" y="1301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85522</xdr:rowOff>
    </xdr:from>
    <xdr:to>
      <xdr:col>15</xdr:col>
      <xdr:colOff>50800</xdr:colOff>
      <xdr:row>77</xdr:row>
      <xdr:rowOff>113030</xdr:rowOff>
    </xdr:to>
    <xdr:cxnSp macro="">
      <xdr:nvCxnSpPr>
        <xdr:cNvPr id="184" name="直線コネクタ 183"/>
        <xdr:cNvCxnSpPr/>
      </xdr:nvCxnSpPr>
      <xdr:spPr>
        <a:xfrm>
          <a:off x="2019300" y="13287172"/>
          <a:ext cx="8890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19710</xdr:rowOff>
    </xdr:from>
    <xdr:to>
      <xdr:col>15</xdr:col>
      <xdr:colOff>101600</xdr:colOff>
      <xdr:row>77</xdr:row>
      <xdr:rowOff>121310</xdr:rowOff>
    </xdr:to>
    <xdr:sp macro="" textlink="">
      <xdr:nvSpPr>
        <xdr:cNvPr id="185" name="フローチャート: 判断 184"/>
        <xdr:cNvSpPr/>
      </xdr:nvSpPr>
      <xdr:spPr>
        <a:xfrm>
          <a:off x="28575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137837</xdr:rowOff>
    </xdr:from>
    <xdr:ext cx="469744" cy="259045"/>
    <xdr:sp macro="" textlink="">
      <xdr:nvSpPr>
        <xdr:cNvPr id="186" name="テキスト ボックス 185"/>
        <xdr:cNvSpPr txBox="1"/>
      </xdr:nvSpPr>
      <xdr:spPr>
        <a:xfrm>
          <a:off x="2673428" y="1299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85522</xdr:rowOff>
    </xdr:from>
    <xdr:to>
      <xdr:col>10</xdr:col>
      <xdr:colOff>114300</xdr:colOff>
      <xdr:row>77</xdr:row>
      <xdr:rowOff>113945</xdr:rowOff>
    </xdr:to>
    <xdr:cxnSp macro="">
      <xdr:nvCxnSpPr>
        <xdr:cNvPr id="187" name="直線コネクタ 186"/>
        <xdr:cNvCxnSpPr/>
      </xdr:nvCxnSpPr>
      <xdr:spPr>
        <a:xfrm flipV="1">
          <a:off x="1130300" y="13287172"/>
          <a:ext cx="889000" cy="2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44628</xdr:rowOff>
    </xdr:from>
    <xdr:to>
      <xdr:col>10</xdr:col>
      <xdr:colOff>165100</xdr:colOff>
      <xdr:row>77</xdr:row>
      <xdr:rowOff>146228</xdr:rowOff>
    </xdr:to>
    <xdr:sp macro="" textlink="">
      <xdr:nvSpPr>
        <xdr:cNvPr id="188" name="フローチャート: 判断 187"/>
        <xdr:cNvSpPr/>
      </xdr:nvSpPr>
      <xdr:spPr>
        <a:xfrm>
          <a:off x="1968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137355</xdr:rowOff>
    </xdr:from>
    <xdr:ext cx="469744" cy="259045"/>
    <xdr:sp macro="" textlink="">
      <xdr:nvSpPr>
        <xdr:cNvPr id="189" name="テキスト ボックス 188"/>
        <xdr:cNvSpPr txBox="1"/>
      </xdr:nvSpPr>
      <xdr:spPr>
        <a:xfrm>
          <a:off x="1784428" y="1333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64973</xdr:rowOff>
    </xdr:from>
    <xdr:to>
      <xdr:col>6</xdr:col>
      <xdr:colOff>38100</xdr:colOff>
      <xdr:row>77</xdr:row>
      <xdr:rowOff>166573</xdr:rowOff>
    </xdr:to>
    <xdr:sp macro="" textlink="">
      <xdr:nvSpPr>
        <xdr:cNvPr id="190" name="フローチャート: 判断 189"/>
        <xdr:cNvSpPr/>
      </xdr:nvSpPr>
      <xdr:spPr>
        <a:xfrm>
          <a:off x="1079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157700</xdr:rowOff>
    </xdr:from>
    <xdr:ext cx="469744" cy="259045"/>
    <xdr:sp macro="" textlink="">
      <xdr:nvSpPr>
        <xdr:cNvPr id="191" name="テキスト ボックス 190"/>
        <xdr:cNvSpPr txBox="1"/>
      </xdr:nvSpPr>
      <xdr:spPr>
        <a:xfrm>
          <a:off x="895428" y="1335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97" name="楕円 196"/>
        <xdr:cNvSpPr/>
      </xdr:nvSpPr>
      <xdr:spPr>
        <a:xfrm>
          <a:off x="4584700" y="1322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50970</xdr:rowOff>
    </xdr:from>
    <xdr:ext cx="469744" cy="259045"/>
    <xdr:sp macro="" textlink="">
      <xdr:nvSpPr>
        <xdr:cNvPr id="198" name="維持補修費該当値テキスト"/>
        <xdr:cNvSpPr txBox="1"/>
      </xdr:nvSpPr>
      <xdr:spPr>
        <a:xfrm>
          <a:off x="4686300" y="1308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45238</xdr:rowOff>
    </xdr:from>
    <xdr:to>
      <xdr:col>20</xdr:col>
      <xdr:colOff>38100</xdr:colOff>
      <xdr:row>77</xdr:row>
      <xdr:rowOff>146838</xdr:rowOff>
    </xdr:to>
    <xdr:sp macro="" textlink="">
      <xdr:nvSpPr>
        <xdr:cNvPr id="199" name="楕円 198"/>
        <xdr:cNvSpPr/>
      </xdr:nvSpPr>
      <xdr:spPr>
        <a:xfrm>
          <a:off x="3746500" y="132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137965</xdr:rowOff>
    </xdr:from>
    <xdr:ext cx="469744" cy="259045"/>
    <xdr:sp macro="" textlink="">
      <xdr:nvSpPr>
        <xdr:cNvPr id="200" name="テキスト ボックス 199"/>
        <xdr:cNvSpPr txBox="1"/>
      </xdr:nvSpPr>
      <xdr:spPr>
        <a:xfrm>
          <a:off x="3562428" y="1333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62230</xdr:rowOff>
    </xdr:from>
    <xdr:to>
      <xdr:col>15</xdr:col>
      <xdr:colOff>101600</xdr:colOff>
      <xdr:row>77</xdr:row>
      <xdr:rowOff>163830</xdr:rowOff>
    </xdr:to>
    <xdr:sp macro="" textlink="">
      <xdr:nvSpPr>
        <xdr:cNvPr id="201" name="楕円 200"/>
        <xdr:cNvSpPr/>
      </xdr:nvSpPr>
      <xdr:spPr>
        <a:xfrm>
          <a:off x="2857500" y="1326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154957</xdr:rowOff>
    </xdr:from>
    <xdr:ext cx="469744" cy="259045"/>
    <xdr:sp macro="" textlink="">
      <xdr:nvSpPr>
        <xdr:cNvPr id="202" name="テキスト ボックス 201"/>
        <xdr:cNvSpPr txBox="1"/>
      </xdr:nvSpPr>
      <xdr:spPr>
        <a:xfrm>
          <a:off x="2673428" y="1335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34722</xdr:rowOff>
    </xdr:from>
    <xdr:to>
      <xdr:col>10</xdr:col>
      <xdr:colOff>165100</xdr:colOff>
      <xdr:row>77</xdr:row>
      <xdr:rowOff>136322</xdr:rowOff>
    </xdr:to>
    <xdr:sp macro="" textlink="">
      <xdr:nvSpPr>
        <xdr:cNvPr id="203" name="楕円 202"/>
        <xdr:cNvSpPr/>
      </xdr:nvSpPr>
      <xdr:spPr>
        <a:xfrm>
          <a:off x="1968500" y="1323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152849</xdr:rowOff>
    </xdr:from>
    <xdr:ext cx="469744" cy="259045"/>
    <xdr:sp macro="" textlink="">
      <xdr:nvSpPr>
        <xdr:cNvPr id="204" name="テキスト ボックス 203"/>
        <xdr:cNvSpPr txBox="1"/>
      </xdr:nvSpPr>
      <xdr:spPr>
        <a:xfrm>
          <a:off x="1784428" y="1301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63145</xdr:rowOff>
    </xdr:from>
    <xdr:to>
      <xdr:col>6</xdr:col>
      <xdr:colOff>38100</xdr:colOff>
      <xdr:row>77</xdr:row>
      <xdr:rowOff>164745</xdr:rowOff>
    </xdr:to>
    <xdr:sp macro="" textlink="">
      <xdr:nvSpPr>
        <xdr:cNvPr id="205" name="楕円 204"/>
        <xdr:cNvSpPr/>
      </xdr:nvSpPr>
      <xdr:spPr>
        <a:xfrm>
          <a:off x="1079500" y="1326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9822</xdr:rowOff>
    </xdr:from>
    <xdr:ext cx="469744" cy="259045"/>
    <xdr:sp macro="" textlink="">
      <xdr:nvSpPr>
        <xdr:cNvPr id="206" name="テキスト ボックス 205"/>
        <xdr:cNvSpPr txBox="1"/>
      </xdr:nvSpPr>
      <xdr:spPr>
        <a:xfrm>
          <a:off x="895428" y="1304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100</xdr:row>
      <xdr:rowOff>111777</xdr:rowOff>
    </xdr:from>
    <xdr:ext cx="595419" cy="259045"/>
    <xdr:sp macro="" textlink="">
      <xdr:nvSpPr>
        <xdr:cNvPr id="217" name="テキスト ボックス 216"/>
        <xdr:cNvSpPr txBox="1"/>
      </xdr:nvSpPr>
      <xdr:spPr>
        <a:xfrm>
          <a:off x="166581" y="1725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9" name="テキスト ボックス 218"/>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33477</xdr:rowOff>
    </xdr:from>
    <xdr:to>
      <xdr:col>24</xdr:col>
      <xdr:colOff>62865</xdr:colOff>
      <xdr:row>99</xdr:row>
      <xdr:rowOff>62833</xdr:rowOff>
    </xdr:to>
    <xdr:cxnSp macro="">
      <xdr:nvCxnSpPr>
        <xdr:cNvPr id="231" name="直線コネクタ 230"/>
        <xdr:cNvCxnSpPr/>
      </xdr:nvCxnSpPr>
      <xdr:spPr>
        <a:xfrm flipV="1">
          <a:off x="4633595" y="15463977"/>
          <a:ext cx="1270" cy="1572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66660</xdr:rowOff>
    </xdr:from>
    <xdr:ext cx="599010" cy="259045"/>
    <xdr:sp macro="" textlink="">
      <xdr:nvSpPr>
        <xdr:cNvPr id="232" name="扶助費最小値テキスト"/>
        <xdr:cNvSpPr txBox="1"/>
      </xdr:nvSpPr>
      <xdr:spPr>
        <a:xfrm>
          <a:off x="4686300" y="1704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62833</xdr:rowOff>
    </xdr:from>
    <xdr:to>
      <xdr:col>24</xdr:col>
      <xdr:colOff>152400</xdr:colOff>
      <xdr:row>99</xdr:row>
      <xdr:rowOff>62833</xdr:rowOff>
    </xdr:to>
    <xdr:cxnSp macro="">
      <xdr:nvCxnSpPr>
        <xdr:cNvPr id="233" name="直線コネクタ 232"/>
        <xdr:cNvCxnSpPr/>
      </xdr:nvCxnSpPr>
      <xdr:spPr>
        <a:xfrm>
          <a:off x="4546600" y="17036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151604</xdr:rowOff>
    </xdr:from>
    <xdr:ext cx="599010" cy="259045"/>
    <xdr:sp macro="" textlink="">
      <xdr:nvSpPr>
        <xdr:cNvPr id="234" name="扶助費最大値テキスト"/>
        <xdr:cNvSpPr txBox="1"/>
      </xdr:nvSpPr>
      <xdr:spPr>
        <a:xfrm>
          <a:off x="4686300" y="15239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33477</xdr:rowOff>
    </xdr:from>
    <xdr:to>
      <xdr:col>24</xdr:col>
      <xdr:colOff>152400</xdr:colOff>
      <xdr:row>90</xdr:row>
      <xdr:rowOff>33477</xdr:rowOff>
    </xdr:to>
    <xdr:cxnSp macro="">
      <xdr:nvCxnSpPr>
        <xdr:cNvPr id="235" name="直線コネクタ 234"/>
        <xdr:cNvCxnSpPr/>
      </xdr:nvCxnSpPr>
      <xdr:spPr>
        <a:xfrm>
          <a:off x="4546600" y="1546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23819</xdr:rowOff>
    </xdr:from>
    <xdr:to>
      <xdr:col>24</xdr:col>
      <xdr:colOff>63500</xdr:colOff>
      <xdr:row>95</xdr:row>
      <xdr:rowOff>143072</xdr:rowOff>
    </xdr:to>
    <xdr:cxnSp macro="">
      <xdr:nvCxnSpPr>
        <xdr:cNvPr id="236" name="直線コネクタ 235"/>
        <xdr:cNvCxnSpPr/>
      </xdr:nvCxnSpPr>
      <xdr:spPr>
        <a:xfrm flipV="1">
          <a:off x="3797300" y="15968669"/>
          <a:ext cx="838200" cy="46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126897</xdr:rowOff>
    </xdr:from>
    <xdr:ext cx="599010" cy="259045"/>
    <xdr:sp macro="" textlink="">
      <xdr:nvSpPr>
        <xdr:cNvPr id="237" name="扶助費平均値テキスト"/>
        <xdr:cNvSpPr txBox="1"/>
      </xdr:nvSpPr>
      <xdr:spPr>
        <a:xfrm>
          <a:off x="4686300" y="16243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148470</xdr:rowOff>
    </xdr:from>
    <xdr:to>
      <xdr:col>24</xdr:col>
      <xdr:colOff>114300</xdr:colOff>
      <xdr:row>95</xdr:row>
      <xdr:rowOff>78620</xdr:rowOff>
    </xdr:to>
    <xdr:sp macro="" textlink="">
      <xdr:nvSpPr>
        <xdr:cNvPr id="238" name="フローチャート: 判断 237"/>
        <xdr:cNvSpPr/>
      </xdr:nvSpPr>
      <xdr:spPr>
        <a:xfrm>
          <a:off x="4584700" y="1626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143072</xdr:rowOff>
    </xdr:from>
    <xdr:to>
      <xdr:col>19</xdr:col>
      <xdr:colOff>177800</xdr:colOff>
      <xdr:row>96</xdr:row>
      <xdr:rowOff>105448</xdr:rowOff>
    </xdr:to>
    <xdr:cxnSp macro="">
      <xdr:nvCxnSpPr>
        <xdr:cNvPr id="239" name="直線コネクタ 238"/>
        <xdr:cNvCxnSpPr/>
      </xdr:nvCxnSpPr>
      <xdr:spPr>
        <a:xfrm flipV="1">
          <a:off x="2908300" y="16430822"/>
          <a:ext cx="889000" cy="13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45599</xdr:rowOff>
    </xdr:from>
    <xdr:to>
      <xdr:col>20</xdr:col>
      <xdr:colOff>38100</xdr:colOff>
      <xdr:row>97</xdr:row>
      <xdr:rowOff>147199</xdr:rowOff>
    </xdr:to>
    <xdr:sp macro="" textlink="">
      <xdr:nvSpPr>
        <xdr:cNvPr id="240" name="フローチャート: 判断 239"/>
        <xdr:cNvSpPr/>
      </xdr:nvSpPr>
      <xdr:spPr>
        <a:xfrm>
          <a:off x="3746500" y="1667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138326</xdr:rowOff>
    </xdr:from>
    <xdr:ext cx="599010" cy="259045"/>
    <xdr:sp macro="" textlink="">
      <xdr:nvSpPr>
        <xdr:cNvPr id="241" name="テキスト ボックス 240"/>
        <xdr:cNvSpPr txBox="1"/>
      </xdr:nvSpPr>
      <xdr:spPr>
        <a:xfrm>
          <a:off x="3497795" y="1676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105448</xdr:rowOff>
    </xdr:from>
    <xdr:to>
      <xdr:col>15</xdr:col>
      <xdr:colOff>50800</xdr:colOff>
      <xdr:row>97</xdr:row>
      <xdr:rowOff>24009</xdr:rowOff>
    </xdr:to>
    <xdr:cxnSp macro="">
      <xdr:nvCxnSpPr>
        <xdr:cNvPr id="242" name="直線コネクタ 241"/>
        <xdr:cNvCxnSpPr/>
      </xdr:nvCxnSpPr>
      <xdr:spPr>
        <a:xfrm flipV="1">
          <a:off x="2019300" y="16564648"/>
          <a:ext cx="889000" cy="9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11443</xdr:rowOff>
    </xdr:from>
    <xdr:to>
      <xdr:col>15</xdr:col>
      <xdr:colOff>101600</xdr:colOff>
      <xdr:row>98</xdr:row>
      <xdr:rowOff>113043</xdr:rowOff>
    </xdr:to>
    <xdr:sp macro="" textlink="">
      <xdr:nvSpPr>
        <xdr:cNvPr id="243" name="フローチャート: 判断 242"/>
        <xdr:cNvSpPr/>
      </xdr:nvSpPr>
      <xdr:spPr>
        <a:xfrm>
          <a:off x="2857500" y="168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104170</xdr:rowOff>
    </xdr:from>
    <xdr:ext cx="599010" cy="259045"/>
    <xdr:sp macro="" textlink="">
      <xdr:nvSpPr>
        <xdr:cNvPr id="244" name="テキスト ボックス 243"/>
        <xdr:cNvSpPr txBox="1"/>
      </xdr:nvSpPr>
      <xdr:spPr>
        <a:xfrm>
          <a:off x="2608795" y="1690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151949</xdr:rowOff>
    </xdr:from>
    <xdr:to>
      <xdr:col>10</xdr:col>
      <xdr:colOff>114300</xdr:colOff>
      <xdr:row>97</xdr:row>
      <xdr:rowOff>24009</xdr:rowOff>
    </xdr:to>
    <xdr:cxnSp macro="">
      <xdr:nvCxnSpPr>
        <xdr:cNvPr id="245" name="直線コネクタ 244"/>
        <xdr:cNvCxnSpPr/>
      </xdr:nvCxnSpPr>
      <xdr:spPr>
        <a:xfrm>
          <a:off x="1130300" y="16611149"/>
          <a:ext cx="889000" cy="4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92920</xdr:rowOff>
    </xdr:from>
    <xdr:to>
      <xdr:col>10</xdr:col>
      <xdr:colOff>165100</xdr:colOff>
      <xdr:row>99</xdr:row>
      <xdr:rowOff>23070</xdr:rowOff>
    </xdr:to>
    <xdr:sp macro="" textlink="">
      <xdr:nvSpPr>
        <xdr:cNvPr id="246" name="フローチャート: 判断 245"/>
        <xdr:cNvSpPr/>
      </xdr:nvSpPr>
      <xdr:spPr>
        <a:xfrm>
          <a:off x="1968500" y="168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99</xdr:row>
      <xdr:rowOff>14197</xdr:rowOff>
    </xdr:from>
    <xdr:ext cx="599010" cy="259045"/>
    <xdr:sp macro="" textlink="">
      <xdr:nvSpPr>
        <xdr:cNvPr id="247" name="テキスト ボックス 246"/>
        <xdr:cNvSpPr txBox="1"/>
      </xdr:nvSpPr>
      <xdr:spPr>
        <a:xfrm>
          <a:off x="1719795" y="1698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107169</xdr:rowOff>
    </xdr:from>
    <xdr:to>
      <xdr:col>6</xdr:col>
      <xdr:colOff>38100</xdr:colOff>
      <xdr:row>99</xdr:row>
      <xdr:rowOff>37319</xdr:rowOff>
    </xdr:to>
    <xdr:sp macro="" textlink="">
      <xdr:nvSpPr>
        <xdr:cNvPr id="248" name="フローチャート: 判断 247"/>
        <xdr:cNvSpPr/>
      </xdr:nvSpPr>
      <xdr:spPr>
        <a:xfrm>
          <a:off x="1079500" y="1690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28446</xdr:rowOff>
    </xdr:from>
    <xdr:ext cx="599010" cy="259045"/>
    <xdr:sp macro="" textlink="">
      <xdr:nvSpPr>
        <xdr:cNvPr id="249" name="テキスト ボックス 248"/>
        <xdr:cNvSpPr txBox="1"/>
      </xdr:nvSpPr>
      <xdr:spPr>
        <a:xfrm>
          <a:off x="830795" y="1700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144469</xdr:rowOff>
    </xdr:from>
    <xdr:to>
      <xdr:col>24</xdr:col>
      <xdr:colOff>114300</xdr:colOff>
      <xdr:row>93</xdr:row>
      <xdr:rowOff>74619</xdr:rowOff>
    </xdr:to>
    <xdr:sp macro="" textlink="">
      <xdr:nvSpPr>
        <xdr:cNvPr id="255" name="楕円 254"/>
        <xdr:cNvSpPr/>
      </xdr:nvSpPr>
      <xdr:spPr>
        <a:xfrm>
          <a:off x="4584700" y="159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167346</xdr:rowOff>
    </xdr:from>
    <xdr:ext cx="599010" cy="259045"/>
    <xdr:sp macro="" textlink="">
      <xdr:nvSpPr>
        <xdr:cNvPr id="256" name="扶助費該当値テキスト"/>
        <xdr:cNvSpPr txBox="1"/>
      </xdr:nvSpPr>
      <xdr:spPr>
        <a:xfrm>
          <a:off x="4686300" y="1576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92272</xdr:rowOff>
    </xdr:from>
    <xdr:to>
      <xdr:col>20</xdr:col>
      <xdr:colOff>38100</xdr:colOff>
      <xdr:row>96</xdr:row>
      <xdr:rowOff>22422</xdr:rowOff>
    </xdr:to>
    <xdr:sp macro="" textlink="">
      <xdr:nvSpPr>
        <xdr:cNvPr id="257" name="楕円 256"/>
        <xdr:cNvSpPr/>
      </xdr:nvSpPr>
      <xdr:spPr>
        <a:xfrm>
          <a:off x="3746500" y="1638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38949</xdr:rowOff>
    </xdr:from>
    <xdr:ext cx="599010" cy="259045"/>
    <xdr:sp macro="" textlink="">
      <xdr:nvSpPr>
        <xdr:cNvPr id="258" name="テキスト ボックス 257"/>
        <xdr:cNvSpPr txBox="1"/>
      </xdr:nvSpPr>
      <xdr:spPr>
        <a:xfrm>
          <a:off x="3497795" y="16155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54648</xdr:rowOff>
    </xdr:from>
    <xdr:to>
      <xdr:col>15</xdr:col>
      <xdr:colOff>101600</xdr:colOff>
      <xdr:row>96</xdr:row>
      <xdr:rowOff>156248</xdr:rowOff>
    </xdr:to>
    <xdr:sp macro="" textlink="">
      <xdr:nvSpPr>
        <xdr:cNvPr id="259" name="楕円 258"/>
        <xdr:cNvSpPr/>
      </xdr:nvSpPr>
      <xdr:spPr>
        <a:xfrm>
          <a:off x="2857500" y="1651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1325</xdr:rowOff>
    </xdr:from>
    <xdr:ext cx="599010" cy="259045"/>
    <xdr:sp macro="" textlink="">
      <xdr:nvSpPr>
        <xdr:cNvPr id="260" name="テキスト ボックス 259"/>
        <xdr:cNvSpPr txBox="1"/>
      </xdr:nvSpPr>
      <xdr:spPr>
        <a:xfrm>
          <a:off x="2608795" y="16289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144659</xdr:rowOff>
    </xdr:from>
    <xdr:to>
      <xdr:col>10</xdr:col>
      <xdr:colOff>165100</xdr:colOff>
      <xdr:row>97</xdr:row>
      <xdr:rowOff>74809</xdr:rowOff>
    </xdr:to>
    <xdr:sp macro="" textlink="">
      <xdr:nvSpPr>
        <xdr:cNvPr id="261" name="楕円 260"/>
        <xdr:cNvSpPr/>
      </xdr:nvSpPr>
      <xdr:spPr>
        <a:xfrm>
          <a:off x="1968500" y="1660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91336</xdr:rowOff>
    </xdr:from>
    <xdr:ext cx="599010" cy="259045"/>
    <xdr:sp macro="" textlink="">
      <xdr:nvSpPr>
        <xdr:cNvPr id="262" name="テキスト ボックス 261"/>
        <xdr:cNvSpPr txBox="1"/>
      </xdr:nvSpPr>
      <xdr:spPr>
        <a:xfrm>
          <a:off x="1719795" y="16379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101149</xdr:rowOff>
    </xdr:from>
    <xdr:to>
      <xdr:col>6</xdr:col>
      <xdr:colOff>38100</xdr:colOff>
      <xdr:row>97</xdr:row>
      <xdr:rowOff>31299</xdr:rowOff>
    </xdr:to>
    <xdr:sp macro="" textlink="">
      <xdr:nvSpPr>
        <xdr:cNvPr id="263" name="楕円 262"/>
        <xdr:cNvSpPr/>
      </xdr:nvSpPr>
      <xdr:spPr>
        <a:xfrm>
          <a:off x="1079500" y="1656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47826</xdr:rowOff>
    </xdr:from>
    <xdr:ext cx="599010" cy="259045"/>
    <xdr:sp macro="" textlink="">
      <xdr:nvSpPr>
        <xdr:cNvPr id="264" name="テキスト ボックス 263"/>
        <xdr:cNvSpPr txBox="1"/>
      </xdr:nvSpPr>
      <xdr:spPr>
        <a:xfrm>
          <a:off x="830795" y="16335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168177</xdr:rowOff>
    </xdr:from>
    <xdr:to>
      <xdr:col>54</xdr:col>
      <xdr:colOff>189865</xdr:colOff>
      <xdr:row>38</xdr:row>
      <xdr:rowOff>51558</xdr:rowOff>
    </xdr:to>
    <xdr:cxnSp macro="">
      <xdr:nvCxnSpPr>
        <xdr:cNvPr id="290" name="直線コネクタ 289"/>
        <xdr:cNvCxnSpPr/>
      </xdr:nvCxnSpPr>
      <xdr:spPr>
        <a:xfrm flipV="1">
          <a:off x="10475595" y="5654577"/>
          <a:ext cx="1270" cy="9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55385</xdr:rowOff>
    </xdr:from>
    <xdr:ext cx="534377" cy="259045"/>
    <xdr:sp macro="" textlink="">
      <xdr:nvSpPr>
        <xdr:cNvPr id="291" name="補助費等最小値テキスト"/>
        <xdr:cNvSpPr txBox="1"/>
      </xdr:nvSpPr>
      <xdr:spPr>
        <a:xfrm>
          <a:off x="10528300" y="657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51558</xdr:rowOff>
    </xdr:from>
    <xdr:to>
      <xdr:col>55</xdr:col>
      <xdr:colOff>88900</xdr:colOff>
      <xdr:row>38</xdr:row>
      <xdr:rowOff>51558</xdr:rowOff>
    </xdr:to>
    <xdr:cxnSp macro="">
      <xdr:nvCxnSpPr>
        <xdr:cNvPr id="292" name="直線コネクタ 291"/>
        <xdr:cNvCxnSpPr/>
      </xdr:nvCxnSpPr>
      <xdr:spPr>
        <a:xfrm>
          <a:off x="10388600" y="656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114854</xdr:rowOff>
    </xdr:from>
    <xdr:ext cx="599010" cy="259045"/>
    <xdr:sp macro="" textlink="">
      <xdr:nvSpPr>
        <xdr:cNvPr id="293" name="補助費等最大値テキスト"/>
        <xdr:cNvSpPr txBox="1"/>
      </xdr:nvSpPr>
      <xdr:spPr>
        <a:xfrm>
          <a:off x="10528300" y="5429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168177</xdr:rowOff>
    </xdr:from>
    <xdr:to>
      <xdr:col>55</xdr:col>
      <xdr:colOff>88900</xdr:colOff>
      <xdr:row>32</xdr:row>
      <xdr:rowOff>168177</xdr:rowOff>
    </xdr:to>
    <xdr:cxnSp macro="">
      <xdr:nvCxnSpPr>
        <xdr:cNvPr id="294" name="直線コネクタ 293"/>
        <xdr:cNvCxnSpPr/>
      </xdr:nvCxnSpPr>
      <xdr:spPr>
        <a:xfrm>
          <a:off x="10388600" y="565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43427</xdr:rowOff>
    </xdr:from>
    <xdr:to>
      <xdr:col>55</xdr:col>
      <xdr:colOff>0</xdr:colOff>
      <xdr:row>37</xdr:row>
      <xdr:rowOff>75202</xdr:rowOff>
    </xdr:to>
    <xdr:cxnSp macro="">
      <xdr:nvCxnSpPr>
        <xdr:cNvPr id="295" name="直線コネクタ 294"/>
        <xdr:cNvCxnSpPr/>
      </xdr:nvCxnSpPr>
      <xdr:spPr>
        <a:xfrm>
          <a:off x="9639300" y="5358377"/>
          <a:ext cx="838200" cy="106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58031</xdr:rowOff>
    </xdr:from>
    <xdr:ext cx="534377" cy="259045"/>
    <xdr:sp macro="" textlink="">
      <xdr:nvSpPr>
        <xdr:cNvPr id="296" name="補助費等平均値テキスト"/>
        <xdr:cNvSpPr txBox="1"/>
      </xdr:nvSpPr>
      <xdr:spPr>
        <a:xfrm>
          <a:off x="10528300" y="6401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79604</xdr:rowOff>
    </xdr:from>
    <xdr:to>
      <xdr:col>55</xdr:col>
      <xdr:colOff>50800</xdr:colOff>
      <xdr:row>38</xdr:row>
      <xdr:rowOff>9754</xdr:rowOff>
    </xdr:to>
    <xdr:sp macro="" textlink="">
      <xdr:nvSpPr>
        <xdr:cNvPr id="297" name="フローチャート: 判断 296"/>
        <xdr:cNvSpPr/>
      </xdr:nvSpPr>
      <xdr:spPr>
        <a:xfrm>
          <a:off x="104267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43427</xdr:rowOff>
    </xdr:from>
    <xdr:to>
      <xdr:col>50</xdr:col>
      <xdr:colOff>114300</xdr:colOff>
      <xdr:row>38</xdr:row>
      <xdr:rowOff>8113</xdr:rowOff>
    </xdr:to>
    <xdr:cxnSp macro="">
      <xdr:nvCxnSpPr>
        <xdr:cNvPr id="298" name="直線コネクタ 297"/>
        <xdr:cNvCxnSpPr/>
      </xdr:nvCxnSpPr>
      <xdr:spPr>
        <a:xfrm flipV="1">
          <a:off x="8750300" y="5358377"/>
          <a:ext cx="889000" cy="116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41896</xdr:rowOff>
    </xdr:from>
    <xdr:to>
      <xdr:col>50</xdr:col>
      <xdr:colOff>165100</xdr:colOff>
      <xdr:row>31</xdr:row>
      <xdr:rowOff>143496</xdr:rowOff>
    </xdr:to>
    <xdr:sp macro="" textlink="">
      <xdr:nvSpPr>
        <xdr:cNvPr id="299" name="フローチャート: 判断 298"/>
        <xdr:cNvSpPr/>
      </xdr:nvSpPr>
      <xdr:spPr>
        <a:xfrm>
          <a:off x="9588500" y="535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134623</xdr:rowOff>
    </xdr:from>
    <xdr:ext cx="599010" cy="259045"/>
    <xdr:sp macro="" textlink="">
      <xdr:nvSpPr>
        <xdr:cNvPr id="300" name="テキスト ボックス 299"/>
        <xdr:cNvSpPr txBox="1"/>
      </xdr:nvSpPr>
      <xdr:spPr>
        <a:xfrm>
          <a:off x="9339795" y="5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8113</xdr:rowOff>
    </xdr:from>
    <xdr:to>
      <xdr:col>45</xdr:col>
      <xdr:colOff>177800</xdr:colOff>
      <xdr:row>38</xdr:row>
      <xdr:rowOff>9812</xdr:rowOff>
    </xdr:to>
    <xdr:cxnSp macro="">
      <xdr:nvCxnSpPr>
        <xdr:cNvPr id="301" name="直線コネクタ 300"/>
        <xdr:cNvCxnSpPr/>
      </xdr:nvCxnSpPr>
      <xdr:spPr>
        <a:xfrm flipV="1">
          <a:off x="7861300" y="6523213"/>
          <a:ext cx="8890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143133</xdr:rowOff>
    </xdr:from>
    <xdr:to>
      <xdr:col>46</xdr:col>
      <xdr:colOff>38100</xdr:colOff>
      <xdr:row>38</xdr:row>
      <xdr:rowOff>73282</xdr:rowOff>
    </xdr:to>
    <xdr:sp macro="" textlink="">
      <xdr:nvSpPr>
        <xdr:cNvPr id="302" name="フローチャート: 判断 301"/>
        <xdr:cNvSpPr/>
      </xdr:nvSpPr>
      <xdr:spPr>
        <a:xfrm>
          <a:off x="8699500" y="6486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64409</xdr:rowOff>
    </xdr:from>
    <xdr:ext cx="534377" cy="259045"/>
    <xdr:sp macro="" textlink="">
      <xdr:nvSpPr>
        <xdr:cNvPr id="303" name="テキスト ボックス 302"/>
        <xdr:cNvSpPr txBox="1"/>
      </xdr:nvSpPr>
      <xdr:spPr>
        <a:xfrm>
          <a:off x="8483111" y="657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9812</xdr:rowOff>
    </xdr:from>
    <xdr:to>
      <xdr:col>41</xdr:col>
      <xdr:colOff>50800</xdr:colOff>
      <xdr:row>38</xdr:row>
      <xdr:rowOff>39192</xdr:rowOff>
    </xdr:to>
    <xdr:cxnSp macro="">
      <xdr:nvCxnSpPr>
        <xdr:cNvPr id="304" name="直線コネクタ 303"/>
        <xdr:cNvCxnSpPr/>
      </xdr:nvCxnSpPr>
      <xdr:spPr>
        <a:xfrm flipV="1">
          <a:off x="6972300" y="6524912"/>
          <a:ext cx="889000" cy="2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164904</xdr:rowOff>
    </xdr:from>
    <xdr:to>
      <xdr:col>41</xdr:col>
      <xdr:colOff>101600</xdr:colOff>
      <xdr:row>38</xdr:row>
      <xdr:rowOff>95054</xdr:rowOff>
    </xdr:to>
    <xdr:sp macro="" textlink="">
      <xdr:nvSpPr>
        <xdr:cNvPr id="305" name="フローチャート: 判断 304"/>
        <xdr:cNvSpPr/>
      </xdr:nvSpPr>
      <xdr:spPr>
        <a:xfrm>
          <a:off x="7810500" y="650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86181</xdr:rowOff>
    </xdr:from>
    <xdr:ext cx="534377" cy="259045"/>
    <xdr:sp macro="" textlink="">
      <xdr:nvSpPr>
        <xdr:cNvPr id="306" name="テキスト ボックス 305"/>
        <xdr:cNvSpPr txBox="1"/>
      </xdr:nvSpPr>
      <xdr:spPr>
        <a:xfrm>
          <a:off x="7594111" y="660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6952</xdr:rowOff>
    </xdr:from>
    <xdr:to>
      <xdr:col>36</xdr:col>
      <xdr:colOff>165100</xdr:colOff>
      <xdr:row>38</xdr:row>
      <xdr:rowOff>108552</xdr:rowOff>
    </xdr:to>
    <xdr:sp macro="" textlink="">
      <xdr:nvSpPr>
        <xdr:cNvPr id="307" name="フローチャート: 判断 306"/>
        <xdr:cNvSpPr/>
      </xdr:nvSpPr>
      <xdr:spPr>
        <a:xfrm>
          <a:off x="6921500" y="652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99679</xdr:rowOff>
    </xdr:from>
    <xdr:ext cx="534377" cy="259045"/>
    <xdr:sp macro="" textlink="">
      <xdr:nvSpPr>
        <xdr:cNvPr id="308" name="テキスト ボックス 307"/>
        <xdr:cNvSpPr txBox="1"/>
      </xdr:nvSpPr>
      <xdr:spPr>
        <a:xfrm>
          <a:off x="6705111" y="661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24402</xdr:rowOff>
    </xdr:from>
    <xdr:to>
      <xdr:col>55</xdr:col>
      <xdr:colOff>50800</xdr:colOff>
      <xdr:row>37</xdr:row>
      <xdr:rowOff>126002</xdr:rowOff>
    </xdr:to>
    <xdr:sp macro="" textlink="">
      <xdr:nvSpPr>
        <xdr:cNvPr id="314" name="楕円 313"/>
        <xdr:cNvSpPr/>
      </xdr:nvSpPr>
      <xdr:spPr>
        <a:xfrm>
          <a:off x="10426700" y="636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47279</xdr:rowOff>
    </xdr:from>
    <xdr:ext cx="534377" cy="259045"/>
    <xdr:sp macro="" textlink="">
      <xdr:nvSpPr>
        <xdr:cNvPr id="315" name="補助費等該当値テキスト"/>
        <xdr:cNvSpPr txBox="1"/>
      </xdr:nvSpPr>
      <xdr:spPr>
        <a:xfrm>
          <a:off x="10528300" y="621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164077</xdr:rowOff>
    </xdr:from>
    <xdr:to>
      <xdr:col>50</xdr:col>
      <xdr:colOff>165100</xdr:colOff>
      <xdr:row>31</xdr:row>
      <xdr:rowOff>94227</xdr:rowOff>
    </xdr:to>
    <xdr:sp macro="" textlink="">
      <xdr:nvSpPr>
        <xdr:cNvPr id="316" name="楕円 315"/>
        <xdr:cNvSpPr/>
      </xdr:nvSpPr>
      <xdr:spPr>
        <a:xfrm>
          <a:off x="9588500" y="530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110754</xdr:rowOff>
    </xdr:from>
    <xdr:ext cx="599010" cy="259045"/>
    <xdr:sp macro="" textlink="">
      <xdr:nvSpPr>
        <xdr:cNvPr id="317" name="テキスト ボックス 316"/>
        <xdr:cNvSpPr txBox="1"/>
      </xdr:nvSpPr>
      <xdr:spPr>
        <a:xfrm>
          <a:off x="9339795" y="5082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128763</xdr:rowOff>
    </xdr:from>
    <xdr:to>
      <xdr:col>46</xdr:col>
      <xdr:colOff>38100</xdr:colOff>
      <xdr:row>38</xdr:row>
      <xdr:rowOff>58913</xdr:rowOff>
    </xdr:to>
    <xdr:sp macro="" textlink="">
      <xdr:nvSpPr>
        <xdr:cNvPr id="318" name="楕円 317"/>
        <xdr:cNvSpPr/>
      </xdr:nvSpPr>
      <xdr:spPr>
        <a:xfrm>
          <a:off x="8699500" y="647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75440</xdr:rowOff>
    </xdr:from>
    <xdr:ext cx="534377" cy="259045"/>
    <xdr:sp macro="" textlink="">
      <xdr:nvSpPr>
        <xdr:cNvPr id="319" name="テキスト ボックス 318"/>
        <xdr:cNvSpPr txBox="1"/>
      </xdr:nvSpPr>
      <xdr:spPr>
        <a:xfrm>
          <a:off x="8483111" y="624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130462</xdr:rowOff>
    </xdr:from>
    <xdr:to>
      <xdr:col>41</xdr:col>
      <xdr:colOff>101600</xdr:colOff>
      <xdr:row>38</xdr:row>
      <xdr:rowOff>60612</xdr:rowOff>
    </xdr:to>
    <xdr:sp macro="" textlink="">
      <xdr:nvSpPr>
        <xdr:cNvPr id="320" name="楕円 319"/>
        <xdr:cNvSpPr/>
      </xdr:nvSpPr>
      <xdr:spPr>
        <a:xfrm>
          <a:off x="7810500" y="647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77139</xdr:rowOff>
    </xdr:from>
    <xdr:ext cx="534377" cy="259045"/>
    <xdr:sp macro="" textlink="">
      <xdr:nvSpPr>
        <xdr:cNvPr id="321" name="テキスト ボックス 320"/>
        <xdr:cNvSpPr txBox="1"/>
      </xdr:nvSpPr>
      <xdr:spPr>
        <a:xfrm>
          <a:off x="7594111" y="624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159842</xdr:rowOff>
    </xdr:from>
    <xdr:to>
      <xdr:col>36</xdr:col>
      <xdr:colOff>165100</xdr:colOff>
      <xdr:row>38</xdr:row>
      <xdr:rowOff>89992</xdr:rowOff>
    </xdr:to>
    <xdr:sp macro="" textlink="">
      <xdr:nvSpPr>
        <xdr:cNvPr id="322" name="楕円 321"/>
        <xdr:cNvSpPr/>
      </xdr:nvSpPr>
      <xdr:spPr>
        <a:xfrm>
          <a:off x="6921500" y="650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106519</xdr:rowOff>
    </xdr:from>
    <xdr:ext cx="534377" cy="259045"/>
    <xdr:sp macro="" textlink="">
      <xdr:nvSpPr>
        <xdr:cNvPr id="323" name="テキスト ボックス 322"/>
        <xdr:cNvSpPr txBox="1"/>
      </xdr:nvSpPr>
      <xdr:spPr>
        <a:xfrm>
          <a:off x="6705111" y="627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137217</xdr:rowOff>
    </xdr:from>
    <xdr:to>
      <xdr:col>54</xdr:col>
      <xdr:colOff>189865</xdr:colOff>
      <xdr:row>58</xdr:row>
      <xdr:rowOff>66836</xdr:rowOff>
    </xdr:to>
    <xdr:cxnSp macro="">
      <xdr:nvCxnSpPr>
        <xdr:cNvPr id="345" name="直線コネクタ 344"/>
        <xdr:cNvCxnSpPr/>
      </xdr:nvCxnSpPr>
      <xdr:spPr>
        <a:xfrm flipV="1">
          <a:off x="10475595" y="8881167"/>
          <a:ext cx="1270" cy="112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70663</xdr:rowOff>
    </xdr:from>
    <xdr:ext cx="534377" cy="259045"/>
    <xdr:sp macro="" textlink="">
      <xdr:nvSpPr>
        <xdr:cNvPr id="346" name="普通建設事業費最小値テキスト"/>
        <xdr:cNvSpPr txBox="1"/>
      </xdr:nvSpPr>
      <xdr:spPr>
        <a:xfrm>
          <a:off x="10528300" y="1001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66836</xdr:rowOff>
    </xdr:from>
    <xdr:to>
      <xdr:col>55</xdr:col>
      <xdr:colOff>88900</xdr:colOff>
      <xdr:row>58</xdr:row>
      <xdr:rowOff>66836</xdr:rowOff>
    </xdr:to>
    <xdr:cxnSp macro="">
      <xdr:nvCxnSpPr>
        <xdr:cNvPr id="347" name="直線コネクタ 346"/>
        <xdr:cNvCxnSpPr/>
      </xdr:nvCxnSpPr>
      <xdr:spPr>
        <a:xfrm>
          <a:off x="10388600" y="100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83894</xdr:rowOff>
    </xdr:from>
    <xdr:ext cx="599010" cy="259045"/>
    <xdr:sp macro="" textlink="">
      <xdr:nvSpPr>
        <xdr:cNvPr id="348" name="普通建設事業費最大値テキスト"/>
        <xdr:cNvSpPr txBox="1"/>
      </xdr:nvSpPr>
      <xdr:spPr>
        <a:xfrm>
          <a:off x="10528300" y="865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137217</xdr:rowOff>
    </xdr:from>
    <xdr:to>
      <xdr:col>55</xdr:col>
      <xdr:colOff>88900</xdr:colOff>
      <xdr:row>51</xdr:row>
      <xdr:rowOff>137217</xdr:rowOff>
    </xdr:to>
    <xdr:cxnSp macro="">
      <xdr:nvCxnSpPr>
        <xdr:cNvPr id="349" name="直線コネクタ 348"/>
        <xdr:cNvCxnSpPr/>
      </xdr:nvCxnSpPr>
      <xdr:spPr>
        <a:xfrm>
          <a:off x="10388600" y="888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18871</xdr:rowOff>
    </xdr:from>
    <xdr:to>
      <xdr:col>55</xdr:col>
      <xdr:colOff>0</xdr:colOff>
      <xdr:row>58</xdr:row>
      <xdr:rowOff>28098</xdr:rowOff>
    </xdr:to>
    <xdr:cxnSp macro="">
      <xdr:nvCxnSpPr>
        <xdr:cNvPr id="350" name="直線コネクタ 349"/>
        <xdr:cNvCxnSpPr/>
      </xdr:nvCxnSpPr>
      <xdr:spPr>
        <a:xfrm flipV="1">
          <a:off x="9639300" y="9962971"/>
          <a:ext cx="838200" cy="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46951</xdr:rowOff>
    </xdr:from>
    <xdr:ext cx="534377" cy="259045"/>
    <xdr:sp macro="" textlink="">
      <xdr:nvSpPr>
        <xdr:cNvPr id="351" name="普通建設事業費平均値テキスト"/>
        <xdr:cNvSpPr txBox="1"/>
      </xdr:nvSpPr>
      <xdr:spPr>
        <a:xfrm>
          <a:off x="10528300" y="9648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24074</xdr:rowOff>
    </xdr:from>
    <xdr:to>
      <xdr:col>55</xdr:col>
      <xdr:colOff>50800</xdr:colOff>
      <xdr:row>57</xdr:row>
      <xdr:rowOff>125674</xdr:rowOff>
    </xdr:to>
    <xdr:sp macro="" textlink="">
      <xdr:nvSpPr>
        <xdr:cNvPr id="352" name="フローチャート: 判断 351"/>
        <xdr:cNvSpPr/>
      </xdr:nvSpPr>
      <xdr:spPr>
        <a:xfrm>
          <a:off x="10426700" y="979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5041</xdr:rowOff>
    </xdr:from>
    <xdr:to>
      <xdr:col>50</xdr:col>
      <xdr:colOff>114300</xdr:colOff>
      <xdr:row>58</xdr:row>
      <xdr:rowOff>28098</xdr:rowOff>
    </xdr:to>
    <xdr:cxnSp macro="">
      <xdr:nvCxnSpPr>
        <xdr:cNvPr id="353" name="直線コネクタ 352"/>
        <xdr:cNvCxnSpPr/>
      </xdr:nvCxnSpPr>
      <xdr:spPr>
        <a:xfrm>
          <a:off x="8750300" y="9949141"/>
          <a:ext cx="889000" cy="2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29624</xdr:rowOff>
    </xdr:from>
    <xdr:to>
      <xdr:col>50</xdr:col>
      <xdr:colOff>165100</xdr:colOff>
      <xdr:row>57</xdr:row>
      <xdr:rowOff>131224</xdr:rowOff>
    </xdr:to>
    <xdr:sp macro="" textlink="">
      <xdr:nvSpPr>
        <xdr:cNvPr id="354" name="フローチャート: 判断 353"/>
        <xdr:cNvSpPr/>
      </xdr:nvSpPr>
      <xdr:spPr>
        <a:xfrm>
          <a:off x="9588500" y="980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147751</xdr:rowOff>
    </xdr:from>
    <xdr:ext cx="534377" cy="259045"/>
    <xdr:sp macro="" textlink="">
      <xdr:nvSpPr>
        <xdr:cNvPr id="355" name="テキスト ボックス 354"/>
        <xdr:cNvSpPr txBox="1"/>
      </xdr:nvSpPr>
      <xdr:spPr>
        <a:xfrm>
          <a:off x="9372111" y="957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5041</xdr:rowOff>
    </xdr:from>
    <xdr:to>
      <xdr:col>45</xdr:col>
      <xdr:colOff>177800</xdr:colOff>
      <xdr:row>58</xdr:row>
      <xdr:rowOff>21175</xdr:rowOff>
    </xdr:to>
    <xdr:cxnSp macro="">
      <xdr:nvCxnSpPr>
        <xdr:cNvPr id="356" name="直線コネクタ 355"/>
        <xdr:cNvCxnSpPr/>
      </xdr:nvCxnSpPr>
      <xdr:spPr>
        <a:xfrm flipV="1">
          <a:off x="7861300" y="9949141"/>
          <a:ext cx="889000" cy="1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24064</xdr:rowOff>
    </xdr:from>
    <xdr:to>
      <xdr:col>46</xdr:col>
      <xdr:colOff>38100</xdr:colOff>
      <xdr:row>57</xdr:row>
      <xdr:rowOff>125664</xdr:rowOff>
    </xdr:to>
    <xdr:sp macro="" textlink="">
      <xdr:nvSpPr>
        <xdr:cNvPr id="357" name="フローチャート: 判断 356"/>
        <xdr:cNvSpPr/>
      </xdr:nvSpPr>
      <xdr:spPr>
        <a:xfrm>
          <a:off x="8699500" y="979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142191</xdr:rowOff>
    </xdr:from>
    <xdr:ext cx="534377" cy="259045"/>
    <xdr:sp macro="" textlink="">
      <xdr:nvSpPr>
        <xdr:cNvPr id="358" name="テキスト ボックス 357"/>
        <xdr:cNvSpPr txBox="1"/>
      </xdr:nvSpPr>
      <xdr:spPr>
        <a:xfrm>
          <a:off x="8483111" y="957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19562</xdr:rowOff>
    </xdr:from>
    <xdr:to>
      <xdr:col>41</xdr:col>
      <xdr:colOff>50800</xdr:colOff>
      <xdr:row>58</xdr:row>
      <xdr:rowOff>21175</xdr:rowOff>
    </xdr:to>
    <xdr:cxnSp macro="">
      <xdr:nvCxnSpPr>
        <xdr:cNvPr id="359" name="直線コネクタ 358"/>
        <xdr:cNvCxnSpPr/>
      </xdr:nvCxnSpPr>
      <xdr:spPr>
        <a:xfrm>
          <a:off x="6972300" y="9963662"/>
          <a:ext cx="889000" cy="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32683</xdr:rowOff>
    </xdr:from>
    <xdr:to>
      <xdr:col>41</xdr:col>
      <xdr:colOff>101600</xdr:colOff>
      <xdr:row>57</xdr:row>
      <xdr:rowOff>134283</xdr:rowOff>
    </xdr:to>
    <xdr:sp macro="" textlink="">
      <xdr:nvSpPr>
        <xdr:cNvPr id="360" name="フローチャート: 判断 359"/>
        <xdr:cNvSpPr/>
      </xdr:nvSpPr>
      <xdr:spPr>
        <a:xfrm>
          <a:off x="7810500" y="980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150810</xdr:rowOff>
    </xdr:from>
    <xdr:ext cx="534377" cy="259045"/>
    <xdr:sp macro="" textlink="">
      <xdr:nvSpPr>
        <xdr:cNvPr id="361" name="テキスト ボックス 360"/>
        <xdr:cNvSpPr txBox="1"/>
      </xdr:nvSpPr>
      <xdr:spPr>
        <a:xfrm>
          <a:off x="7594111" y="958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46902</xdr:rowOff>
    </xdr:from>
    <xdr:to>
      <xdr:col>36</xdr:col>
      <xdr:colOff>165100</xdr:colOff>
      <xdr:row>57</xdr:row>
      <xdr:rowOff>148502</xdr:rowOff>
    </xdr:to>
    <xdr:sp macro="" textlink="">
      <xdr:nvSpPr>
        <xdr:cNvPr id="362" name="フローチャート: 判断 361"/>
        <xdr:cNvSpPr/>
      </xdr:nvSpPr>
      <xdr:spPr>
        <a:xfrm>
          <a:off x="6921500" y="981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165029</xdr:rowOff>
    </xdr:from>
    <xdr:ext cx="534377" cy="259045"/>
    <xdr:sp macro="" textlink="">
      <xdr:nvSpPr>
        <xdr:cNvPr id="363" name="テキスト ボックス 362"/>
        <xdr:cNvSpPr txBox="1"/>
      </xdr:nvSpPr>
      <xdr:spPr>
        <a:xfrm>
          <a:off x="6705111" y="959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139521</xdr:rowOff>
    </xdr:from>
    <xdr:to>
      <xdr:col>55</xdr:col>
      <xdr:colOff>50800</xdr:colOff>
      <xdr:row>58</xdr:row>
      <xdr:rowOff>69671</xdr:rowOff>
    </xdr:to>
    <xdr:sp macro="" textlink="">
      <xdr:nvSpPr>
        <xdr:cNvPr id="369" name="楕円 368"/>
        <xdr:cNvSpPr/>
      </xdr:nvSpPr>
      <xdr:spPr>
        <a:xfrm>
          <a:off x="10426700" y="991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54448</xdr:rowOff>
    </xdr:from>
    <xdr:ext cx="534377" cy="259045"/>
    <xdr:sp macro="" textlink="">
      <xdr:nvSpPr>
        <xdr:cNvPr id="370" name="普通建設事業費該当値テキスト"/>
        <xdr:cNvSpPr txBox="1"/>
      </xdr:nvSpPr>
      <xdr:spPr>
        <a:xfrm>
          <a:off x="10528300" y="982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148748</xdr:rowOff>
    </xdr:from>
    <xdr:to>
      <xdr:col>50</xdr:col>
      <xdr:colOff>165100</xdr:colOff>
      <xdr:row>58</xdr:row>
      <xdr:rowOff>78898</xdr:rowOff>
    </xdr:to>
    <xdr:sp macro="" textlink="">
      <xdr:nvSpPr>
        <xdr:cNvPr id="371" name="楕円 370"/>
        <xdr:cNvSpPr/>
      </xdr:nvSpPr>
      <xdr:spPr>
        <a:xfrm>
          <a:off x="9588500" y="992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70025</xdr:rowOff>
    </xdr:from>
    <xdr:ext cx="534377" cy="259045"/>
    <xdr:sp macro="" textlink="">
      <xdr:nvSpPr>
        <xdr:cNvPr id="372" name="テキスト ボックス 371"/>
        <xdr:cNvSpPr txBox="1"/>
      </xdr:nvSpPr>
      <xdr:spPr>
        <a:xfrm>
          <a:off x="9372111" y="1001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125691</xdr:rowOff>
    </xdr:from>
    <xdr:to>
      <xdr:col>46</xdr:col>
      <xdr:colOff>38100</xdr:colOff>
      <xdr:row>58</xdr:row>
      <xdr:rowOff>55841</xdr:rowOff>
    </xdr:to>
    <xdr:sp macro="" textlink="">
      <xdr:nvSpPr>
        <xdr:cNvPr id="373" name="楕円 372"/>
        <xdr:cNvSpPr/>
      </xdr:nvSpPr>
      <xdr:spPr>
        <a:xfrm>
          <a:off x="8699500" y="989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46968</xdr:rowOff>
    </xdr:from>
    <xdr:ext cx="534377" cy="259045"/>
    <xdr:sp macro="" textlink="">
      <xdr:nvSpPr>
        <xdr:cNvPr id="374" name="テキスト ボックス 373"/>
        <xdr:cNvSpPr txBox="1"/>
      </xdr:nvSpPr>
      <xdr:spPr>
        <a:xfrm>
          <a:off x="8483111" y="999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141825</xdr:rowOff>
    </xdr:from>
    <xdr:to>
      <xdr:col>41</xdr:col>
      <xdr:colOff>101600</xdr:colOff>
      <xdr:row>58</xdr:row>
      <xdr:rowOff>71975</xdr:rowOff>
    </xdr:to>
    <xdr:sp macro="" textlink="">
      <xdr:nvSpPr>
        <xdr:cNvPr id="375" name="楕円 374"/>
        <xdr:cNvSpPr/>
      </xdr:nvSpPr>
      <xdr:spPr>
        <a:xfrm>
          <a:off x="7810500" y="991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63102</xdr:rowOff>
    </xdr:from>
    <xdr:ext cx="534377" cy="259045"/>
    <xdr:sp macro="" textlink="">
      <xdr:nvSpPr>
        <xdr:cNvPr id="376" name="テキスト ボックス 375"/>
        <xdr:cNvSpPr txBox="1"/>
      </xdr:nvSpPr>
      <xdr:spPr>
        <a:xfrm>
          <a:off x="7594111" y="1000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140212</xdr:rowOff>
    </xdr:from>
    <xdr:to>
      <xdr:col>36</xdr:col>
      <xdr:colOff>165100</xdr:colOff>
      <xdr:row>58</xdr:row>
      <xdr:rowOff>70362</xdr:rowOff>
    </xdr:to>
    <xdr:sp macro="" textlink="">
      <xdr:nvSpPr>
        <xdr:cNvPr id="377" name="楕円 376"/>
        <xdr:cNvSpPr/>
      </xdr:nvSpPr>
      <xdr:spPr>
        <a:xfrm>
          <a:off x="6921500" y="991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61489</xdr:rowOff>
    </xdr:from>
    <xdr:ext cx="534377" cy="259045"/>
    <xdr:sp macro="" textlink="">
      <xdr:nvSpPr>
        <xdr:cNvPr id="378" name="テキスト ボックス 377"/>
        <xdr:cNvSpPr txBox="1"/>
      </xdr:nvSpPr>
      <xdr:spPr>
        <a:xfrm>
          <a:off x="6705111" y="1000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8884</xdr:rowOff>
    </xdr:from>
    <xdr:to>
      <xdr:col>54</xdr:col>
      <xdr:colOff>189865</xdr:colOff>
      <xdr:row>79</xdr:row>
      <xdr:rowOff>43098</xdr:rowOff>
    </xdr:to>
    <xdr:cxnSp macro="">
      <xdr:nvCxnSpPr>
        <xdr:cNvPr id="402" name="直線コネクタ 401"/>
        <xdr:cNvCxnSpPr/>
      </xdr:nvCxnSpPr>
      <xdr:spPr>
        <a:xfrm flipV="1">
          <a:off x="10475595" y="12181834"/>
          <a:ext cx="1270" cy="140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46925</xdr:rowOff>
    </xdr:from>
    <xdr:ext cx="313932" cy="259045"/>
    <xdr:sp macro="" textlink="">
      <xdr:nvSpPr>
        <xdr:cNvPr id="403" name="普通建設事業費 （ うち新規整備　）最小値テキスト"/>
        <xdr:cNvSpPr txBox="1"/>
      </xdr:nvSpPr>
      <xdr:spPr>
        <a:xfrm>
          <a:off x="10528300" y="13591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43098</xdr:rowOff>
    </xdr:from>
    <xdr:to>
      <xdr:col>55</xdr:col>
      <xdr:colOff>88900</xdr:colOff>
      <xdr:row>79</xdr:row>
      <xdr:rowOff>43098</xdr:rowOff>
    </xdr:to>
    <xdr:cxnSp macro="">
      <xdr:nvCxnSpPr>
        <xdr:cNvPr id="404" name="直線コネクタ 403"/>
        <xdr:cNvCxnSpPr/>
      </xdr:nvCxnSpPr>
      <xdr:spPr>
        <a:xfrm>
          <a:off x="10388600" y="13587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127011</xdr:rowOff>
    </xdr:from>
    <xdr:ext cx="534377" cy="259045"/>
    <xdr:sp macro="" textlink="">
      <xdr:nvSpPr>
        <xdr:cNvPr id="405" name="普通建設事業費 （ うち新規整備　）最大値テキスト"/>
        <xdr:cNvSpPr txBox="1"/>
      </xdr:nvSpPr>
      <xdr:spPr>
        <a:xfrm>
          <a:off x="10528300" y="1195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8884</xdr:rowOff>
    </xdr:from>
    <xdr:to>
      <xdr:col>55</xdr:col>
      <xdr:colOff>88900</xdr:colOff>
      <xdr:row>71</xdr:row>
      <xdr:rowOff>8884</xdr:rowOff>
    </xdr:to>
    <xdr:cxnSp macro="">
      <xdr:nvCxnSpPr>
        <xdr:cNvPr id="406" name="直線コネクタ 405"/>
        <xdr:cNvCxnSpPr/>
      </xdr:nvCxnSpPr>
      <xdr:spPr>
        <a:xfrm>
          <a:off x="10388600" y="12181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15760</xdr:rowOff>
    </xdr:from>
    <xdr:to>
      <xdr:col>55</xdr:col>
      <xdr:colOff>0</xdr:colOff>
      <xdr:row>79</xdr:row>
      <xdr:rowOff>43098</xdr:rowOff>
    </xdr:to>
    <xdr:cxnSp macro="">
      <xdr:nvCxnSpPr>
        <xdr:cNvPr id="407" name="直線コネクタ 406"/>
        <xdr:cNvCxnSpPr/>
      </xdr:nvCxnSpPr>
      <xdr:spPr>
        <a:xfrm>
          <a:off x="9639300" y="13560310"/>
          <a:ext cx="838200" cy="2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170508</xdr:rowOff>
    </xdr:from>
    <xdr:ext cx="469744" cy="259045"/>
    <xdr:sp macro="" textlink="">
      <xdr:nvSpPr>
        <xdr:cNvPr id="408" name="普通建設事業費 （ うち新規整備　）平均値テキスト"/>
        <xdr:cNvSpPr txBox="1"/>
      </xdr:nvSpPr>
      <xdr:spPr>
        <a:xfrm>
          <a:off x="10528300" y="13200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147631</xdr:rowOff>
    </xdr:from>
    <xdr:to>
      <xdr:col>55</xdr:col>
      <xdr:colOff>50800</xdr:colOff>
      <xdr:row>78</xdr:row>
      <xdr:rowOff>77781</xdr:rowOff>
    </xdr:to>
    <xdr:sp macro="" textlink="">
      <xdr:nvSpPr>
        <xdr:cNvPr id="409" name="フローチャート: 判断 408"/>
        <xdr:cNvSpPr/>
      </xdr:nvSpPr>
      <xdr:spPr>
        <a:xfrm>
          <a:off x="10426700" y="1334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15760</xdr:rowOff>
    </xdr:from>
    <xdr:to>
      <xdr:col>50</xdr:col>
      <xdr:colOff>114300</xdr:colOff>
      <xdr:row>79</xdr:row>
      <xdr:rowOff>19647</xdr:rowOff>
    </xdr:to>
    <xdr:cxnSp macro="">
      <xdr:nvCxnSpPr>
        <xdr:cNvPr id="410" name="直線コネクタ 409"/>
        <xdr:cNvCxnSpPr/>
      </xdr:nvCxnSpPr>
      <xdr:spPr>
        <a:xfrm flipV="1">
          <a:off x="8750300" y="13560310"/>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18225</xdr:rowOff>
    </xdr:from>
    <xdr:to>
      <xdr:col>50</xdr:col>
      <xdr:colOff>165100</xdr:colOff>
      <xdr:row>78</xdr:row>
      <xdr:rowOff>119825</xdr:rowOff>
    </xdr:to>
    <xdr:sp macro="" textlink="">
      <xdr:nvSpPr>
        <xdr:cNvPr id="411" name="フローチャート: 判断 410"/>
        <xdr:cNvSpPr/>
      </xdr:nvSpPr>
      <xdr:spPr>
        <a:xfrm>
          <a:off x="9588500" y="133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136352</xdr:rowOff>
    </xdr:from>
    <xdr:ext cx="469744" cy="259045"/>
    <xdr:sp macro="" textlink="">
      <xdr:nvSpPr>
        <xdr:cNvPr id="412" name="テキスト ボックス 411"/>
        <xdr:cNvSpPr txBox="1"/>
      </xdr:nvSpPr>
      <xdr:spPr>
        <a:xfrm>
          <a:off x="9404428" y="1316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15246</xdr:rowOff>
    </xdr:from>
    <xdr:to>
      <xdr:col>45</xdr:col>
      <xdr:colOff>177800</xdr:colOff>
      <xdr:row>79</xdr:row>
      <xdr:rowOff>19647</xdr:rowOff>
    </xdr:to>
    <xdr:cxnSp macro="">
      <xdr:nvCxnSpPr>
        <xdr:cNvPr id="413" name="直線コネクタ 412"/>
        <xdr:cNvCxnSpPr/>
      </xdr:nvCxnSpPr>
      <xdr:spPr>
        <a:xfrm>
          <a:off x="7861300" y="13559796"/>
          <a:ext cx="889000" cy="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26036</xdr:rowOff>
    </xdr:from>
    <xdr:to>
      <xdr:col>46</xdr:col>
      <xdr:colOff>38100</xdr:colOff>
      <xdr:row>78</xdr:row>
      <xdr:rowOff>127636</xdr:rowOff>
    </xdr:to>
    <xdr:sp macro="" textlink="">
      <xdr:nvSpPr>
        <xdr:cNvPr id="414" name="フローチャート: 判断 413"/>
        <xdr:cNvSpPr/>
      </xdr:nvSpPr>
      <xdr:spPr>
        <a:xfrm>
          <a:off x="8699500" y="133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144163</xdr:rowOff>
    </xdr:from>
    <xdr:ext cx="469744" cy="259045"/>
    <xdr:sp macro="" textlink="">
      <xdr:nvSpPr>
        <xdr:cNvPr id="415" name="テキスト ボックス 414"/>
        <xdr:cNvSpPr txBox="1"/>
      </xdr:nvSpPr>
      <xdr:spPr>
        <a:xfrm>
          <a:off x="8515428" y="1317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118763</xdr:rowOff>
    </xdr:from>
    <xdr:to>
      <xdr:col>41</xdr:col>
      <xdr:colOff>50800</xdr:colOff>
      <xdr:row>79</xdr:row>
      <xdr:rowOff>15246</xdr:rowOff>
    </xdr:to>
    <xdr:cxnSp macro="">
      <xdr:nvCxnSpPr>
        <xdr:cNvPr id="416" name="直線コネクタ 415"/>
        <xdr:cNvCxnSpPr/>
      </xdr:nvCxnSpPr>
      <xdr:spPr>
        <a:xfrm>
          <a:off x="6972300" y="13491863"/>
          <a:ext cx="889000" cy="6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52705</xdr:rowOff>
    </xdr:from>
    <xdr:to>
      <xdr:col>41</xdr:col>
      <xdr:colOff>101600</xdr:colOff>
      <xdr:row>78</xdr:row>
      <xdr:rowOff>154305</xdr:rowOff>
    </xdr:to>
    <xdr:sp macro="" textlink="">
      <xdr:nvSpPr>
        <xdr:cNvPr id="417" name="フローチャート: 判断 416"/>
        <xdr:cNvSpPr/>
      </xdr:nvSpPr>
      <xdr:spPr>
        <a:xfrm>
          <a:off x="781050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170832</xdr:rowOff>
    </xdr:from>
    <xdr:ext cx="469744" cy="259045"/>
    <xdr:sp macro="" textlink="">
      <xdr:nvSpPr>
        <xdr:cNvPr id="418" name="テキスト ボックス 417"/>
        <xdr:cNvSpPr txBox="1"/>
      </xdr:nvSpPr>
      <xdr:spPr>
        <a:xfrm>
          <a:off x="7626428" y="1320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36494</xdr:rowOff>
    </xdr:from>
    <xdr:to>
      <xdr:col>36</xdr:col>
      <xdr:colOff>165100</xdr:colOff>
      <xdr:row>78</xdr:row>
      <xdr:rowOff>138094</xdr:rowOff>
    </xdr:to>
    <xdr:sp macro="" textlink="">
      <xdr:nvSpPr>
        <xdr:cNvPr id="419" name="フローチャート: 判断 418"/>
        <xdr:cNvSpPr/>
      </xdr:nvSpPr>
      <xdr:spPr>
        <a:xfrm>
          <a:off x="6921500" y="1340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154621</xdr:rowOff>
    </xdr:from>
    <xdr:ext cx="469744" cy="259045"/>
    <xdr:sp macro="" textlink="">
      <xdr:nvSpPr>
        <xdr:cNvPr id="420" name="テキスト ボックス 419"/>
        <xdr:cNvSpPr txBox="1"/>
      </xdr:nvSpPr>
      <xdr:spPr>
        <a:xfrm>
          <a:off x="6737428" y="1318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163748</xdr:rowOff>
    </xdr:from>
    <xdr:to>
      <xdr:col>55</xdr:col>
      <xdr:colOff>50800</xdr:colOff>
      <xdr:row>79</xdr:row>
      <xdr:rowOff>93898</xdr:rowOff>
    </xdr:to>
    <xdr:sp macro="" textlink="">
      <xdr:nvSpPr>
        <xdr:cNvPr id="426" name="楕円 425"/>
        <xdr:cNvSpPr/>
      </xdr:nvSpPr>
      <xdr:spPr>
        <a:xfrm>
          <a:off x="10426700" y="1353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78675</xdr:rowOff>
    </xdr:from>
    <xdr:ext cx="313932" cy="259045"/>
    <xdr:sp macro="" textlink="">
      <xdr:nvSpPr>
        <xdr:cNvPr id="427" name="普通建設事業費 （ うち新規整備　）該当値テキスト"/>
        <xdr:cNvSpPr txBox="1"/>
      </xdr:nvSpPr>
      <xdr:spPr>
        <a:xfrm>
          <a:off x="10528300" y="134517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136410</xdr:rowOff>
    </xdr:from>
    <xdr:to>
      <xdr:col>50</xdr:col>
      <xdr:colOff>165100</xdr:colOff>
      <xdr:row>79</xdr:row>
      <xdr:rowOff>66560</xdr:rowOff>
    </xdr:to>
    <xdr:sp macro="" textlink="">
      <xdr:nvSpPr>
        <xdr:cNvPr id="428" name="楕円 427"/>
        <xdr:cNvSpPr/>
      </xdr:nvSpPr>
      <xdr:spPr>
        <a:xfrm>
          <a:off x="9588500" y="1350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57687</xdr:rowOff>
    </xdr:from>
    <xdr:ext cx="469744" cy="259045"/>
    <xdr:sp macro="" textlink="">
      <xdr:nvSpPr>
        <xdr:cNvPr id="429" name="テキスト ボックス 428"/>
        <xdr:cNvSpPr txBox="1"/>
      </xdr:nvSpPr>
      <xdr:spPr>
        <a:xfrm>
          <a:off x="9404428" y="1360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140297</xdr:rowOff>
    </xdr:from>
    <xdr:to>
      <xdr:col>46</xdr:col>
      <xdr:colOff>38100</xdr:colOff>
      <xdr:row>79</xdr:row>
      <xdr:rowOff>70447</xdr:rowOff>
    </xdr:to>
    <xdr:sp macro="" textlink="">
      <xdr:nvSpPr>
        <xdr:cNvPr id="430" name="楕円 429"/>
        <xdr:cNvSpPr/>
      </xdr:nvSpPr>
      <xdr:spPr>
        <a:xfrm>
          <a:off x="8699500" y="1351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61574</xdr:rowOff>
    </xdr:from>
    <xdr:ext cx="469744" cy="259045"/>
    <xdr:sp macro="" textlink="">
      <xdr:nvSpPr>
        <xdr:cNvPr id="431" name="テキスト ボックス 430"/>
        <xdr:cNvSpPr txBox="1"/>
      </xdr:nvSpPr>
      <xdr:spPr>
        <a:xfrm>
          <a:off x="8515428" y="1360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135896</xdr:rowOff>
    </xdr:from>
    <xdr:to>
      <xdr:col>41</xdr:col>
      <xdr:colOff>101600</xdr:colOff>
      <xdr:row>79</xdr:row>
      <xdr:rowOff>66046</xdr:rowOff>
    </xdr:to>
    <xdr:sp macro="" textlink="">
      <xdr:nvSpPr>
        <xdr:cNvPr id="432" name="楕円 431"/>
        <xdr:cNvSpPr/>
      </xdr:nvSpPr>
      <xdr:spPr>
        <a:xfrm>
          <a:off x="7810500" y="1350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57173</xdr:rowOff>
    </xdr:from>
    <xdr:ext cx="469744" cy="259045"/>
    <xdr:sp macro="" textlink="">
      <xdr:nvSpPr>
        <xdr:cNvPr id="433" name="テキスト ボックス 432"/>
        <xdr:cNvSpPr txBox="1"/>
      </xdr:nvSpPr>
      <xdr:spPr>
        <a:xfrm>
          <a:off x="7626428" y="13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67963</xdr:rowOff>
    </xdr:from>
    <xdr:to>
      <xdr:col>36</xdr:col>
      <xdr:colOff>165100</xdr:colOff>
      <xdr:row>78</xdr:row>
      <xdr:rowOff>169563</xdr:rowOff>
    </xdr:to>
    <xdr:sp macro="" textlink="">
      <xdr:nvSpPr>
        <xdr:cNvPr id="434" name="楕円 433"/>
        <xdr:cNvSpPr/>
      </xdr:nvSpPr>
      <xdr:spPr>
        <a:xfrm>
          <a:off x="6921500" y="1344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160690</xdr:rowOff>
    </xdr:from>
    <xdr:ext cx="469744" cy="259045"/>
    <xdr:sp macro="" textlink="">
      <xdr:nvSpPr>
        <xdr:cNvPr id="435" name="テキスト ボックス 434"/>
        <xdr:cNvSpPr txBox="1"/>
      </xdr:nvSpPr>
      <xdr:spPr>
        <a:xfrm>
          <a:off x="6737428" y="1353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921</xdr:rowOff>
    </xdr:from>
    <xdr:to>
      <xdr:col>54</xdr:col>
      <xdr:colOff>189865</xdr:colOff>
      <xdr:row>98</xdr:row>
      <xdr:rowOff>19723</xdr:rowOff>
    </xdr:to>
    <xdr:cxnSp macro="">
      <xdr:nvCxnSpPr>
        <xdr:cNvPr id="459" name="直線コネクタ 458"/>
        <xdr:cNvCxnSpPr/>
      </xdr:nvCxnSpPr>
      <xdr:spPr>
        <a:xfrm flipV="1">
          <a:off x="10475595" y="15431421"/>
          <a:ext cx="1270" cy="13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23550</xdr:rowOff>
    </xdr:from>
    <xdr:ext cx="534377" cy="259045"/>
    <xdr:sp macro="" textlink="">
      <xdr:nvSpPr>
        <xdr:cNvPr id="460" name="普通建設事業費 （ うち更新整備　）最小値テキスト"/>
        <xdr:cNvSpPr txBox="1"/>
      </xdr:nvSpPr>
      <xdr:spPr>
        <a:xfrm>
          <a:off x="10528300" y="1682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19723</xdr:rowOff>
    </xdr:from>
    <xdr:to>
      <xdr:col>55</xdr:col>
      <xdr:colOff>88900</xdr:colOff>
      <xdr:row>98</xdr:row>
      <xdr:rowOff>19723</xdr:rowOff>
    </xdr:to>
    <xdr:cxnSp macro="">
      <xdr:nvCxnSpPr>
        <xdr:cNvPr id="461" name="直線コネクタ 460"/>
        <xdr:cNvCxnSpPr/>
      </xdr:nvCxnSpPr>
      <xdr:spPr>
        <a:xfrm>
          <a:off x="10388600" y="1682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119048</xdr:rowOff>
    </xdr:from>
    <xdr:ext cx="534377" cy="259045"/>
    <xdr:sp macro="" textlink="">
      <xdr:nvSpPr>
        <xdr:cNvPr id="462" name="普通建設事業費 （ うち更新整備　）最大値テキスト"/>
        <xdr:cNvSpPr txBox="1"/>
      </xdr:nvSpPr>
      <xdr:spPr>
        <a:xfrm>
          <a:off x="10528300" y="1520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921</xdr:rowOff>
    </xdr:from>
    <xdr:to>
      <xdr:col>55</xdr:col>
      <xdr:colOff>88900</xdr:colOff>
      <xdr:row>90</xdr:row>
      <xdr:rowOff>921</xdr:rowOff>
    </xdr:to>
    <xdr:cxnSp macro="">
      <xdr:nvCxnSpPr>
        <xdr:cNvPr id="463" name="直線コネクタ 462"/>
        <xdr:cNvCxnSpPr/>
      </xdr:nvCxnSpPr>
      <xdr:spPr>
        <a:xfrm>
          <a:off x="10388600" y="15431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77673</xdr:rowOff>
    </xdr:from>
    <xdr:to>
      <xdr:col>55</xdr:col>
      <xdr:colOff>0</xdr:colOff>
      <xdr:row>97</xdr:row>
      <xdr:rowOff>84817</xdr:rowOff>
    </xdr:to>
    <xdr:cxnSp macro="">
      <xdr:nvCxnSpPr>
        <xdr:cNvPr id="464" name="直線コネクタ 463"/>
        <xdr:cNvCxnSpPr/>
      </xdr:nvCxnSpPr>
      <xdr:spPr>
        <a:xfrm>
          <a:off x="9639300" y="16708323"/>
          <a:ext cx="8382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57123</xdr:rowOff>
    </xdr:from>
    <xdr:ext cx="534377" cy="259045"/>
    <xdr:sp macro="" textlink="">
      <xdr:nvSpPr>
        <xdr:cNvPr id="465" name="普通建設事業費 （ うち更新整備　）平均値テキスト"/>
        <xdr:cNvSpPr txBox="1"/>
      </xdr:nvSpPr>
      <xdr:spPr>
        <a:xfrm>
          <a:off x="10528300" y="16344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34246</xdr:rowOff>
    </xdr:from>
    <xdr:to>
      <xdr:col>55</xdr:col>
      <xdr:colOff>50800</xdr:colOff>
      <xdr:row>96</xdr:row>
      <xdr:rowOff>135846</xdr:rowOff>
    </xdr:to>
    <xdr:sp macro="" textlink="">
      <xdr:nvSpPr>
        <xdr:cNvPr id="466" name="フローチャート: 判断 465"/>
        <xdr:cNvSpPr/>
      </xdr:nvSpPr>
      <xdr:spPr>
        <a:xfrm>
          <a:off x="10426700" y="1649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77673</xdr:rowOff>
    </xdr:from>
    <xdr:to>
      <xdr:col>50</xdr:col>
      <xdr:colOff>114300</xdr:colOff>
      <xdr:row>97</xdr:row>
      <xdr:rowOff>115258</xdr:rowOff>
    </xdr:to>
    <xdr:cxnSp macro="">
      <xdr:nvCxnSpPr>
        <xdr:cNvPr id="467" name="直線コネクタ 466"/>
        <xdr:cNvCxnSpPr/>
      </xdr:nvCxnSpPr>
      <xdr:spPr>
        <a:xfrm flipV="1">
          <a:off x="8750300" y="16708323"/>
          <a:ext cx="889000" cy="3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21482</xdr:rowOff>
    </xdr:from>
    <xdr:to>
      <xdr:col>50</xdr:col>
      <xdr:colOff>165100</xdr:colOff>
      <xdr:row>96</xdr:row>
      <xdr:rowOff>123082</xdr:rowOff>
    </xdr:to>
    <xdr:sp macro="" textlink="">
      <xdr:nvSpPr>
        <xdr:cNvPr id="468" name="フローチャート: 判断 467"/>
        <xdr:cNvSpPr/>
      </xdr:nvSpPr>
      <xdr:spPr>
        <a:xfrm>
          <a:off x="9588500" y="164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139609</xdr:rowOff>
    </xdr:from>
    <xdr:ext cx="534377" cy="259045"/>
    <xdr:sp macro="" textlink="">
      <xdr:nvSpPr>
        <xdr:cNvPr id="469" name="テキスト ボックス 468"/>
        <xdr:cNvSpPr txBox="1"/>
      </xdr:nvSpPr>
      <xdr:spPr>
        <a:xfrm>
          <a:off x="9372111" y="162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115258</xdr:rowOff>
    </xdr:from>
    <xdr:to>
      <xdr:col>45</xdr:col>
      <xdr:colOff>177800</xdr:colOff>
      <xdr:row>97</xdr:row>
      <xdr:rowOff>134386</xdr:rowOff>
    </xdr:to>
    <xdr:cxnSp macro="">
      <xdr:nvCxnSpPr>
        <xdr:cNvPr id="470" name="直線コネクタ 469"/>
        <xdr:cNvCxnSpPr/>
      </xdr:nvCxnSpPr>
      <xdr:spPr>
        <a:xfrm flipV="1">
          <a:off x="7861300" y="16745908"/>
          <a:ext cx="889000" cy="1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145898</xdr:rowOff>
    </xdr:from>
    <xdr:to>
      <xdr:col>46</xdr:col>
      <xdr:colOff>38100</xdr:colOff>
      <xdr:row>96</xdr:row>
      <xdr:rowOff>76048</xdr:rowOff>
    </xdr:to>
    <xdr:sp macro="" textlink="">
      <xdr:nvSpPr>
        <xdr:cNvPr id="471" name="フローチャート: 判断 470"/>
        <xdr:cNvSpPr/>
      </xdr:nvSpPr>
      <xdr:spPr>
        <a:xfrm>
          <a:off x="8699500" y="164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92575</xdr:rowOff>
    </xdr:from>
    <xdr:ext cx="534377" cy="259045"/>
    <xdr:sp macro="" textlink="">
      <xdr:nvSpPr>
        <xdr:cNvPr id="472" name="テキスト ボックス 471"/>
        <xdr:cNvSpPr txBox="1"/>
      </xdr:nvSpPr>
      <xdr:spPr>
        <a:xfrm>
          <a:off x="8483111" y="162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134386</xdr:rowOff>
    </xdr:from>
    <xdr:to>
      <xdr:col>41</xdr:col>
      <xdr:colOff>50800</xdr:colOff>
      <xdr:row>98</xdr:row>
      <xdr:rowOff>25591</xdr:rowOff>
    </xdr:to>
    <xdr:cxnSp macro="">
      <xdr:nvCxnSpPr>
        <xdr:cNvPr id="473" name="直線コネクタ 472"/>
        <xdr:cNvCxnSpPr/>
      </xdr:nvCxnSpPr>
      <xdr:spPr>
        <a:xfrm flipV="1">
          <a:off x="6972300" y="16765036"/>
          <a:ext cx="889000" cy="6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159441</xdr:rowOff>
    </xdr:from>
    <xdr:to>
      <xdr:col>41</xdr:col>
      <xdr:colOff>101600</xdr:colOff>
      <xdr:row>96</xdr:row>
      <xdr:rowOff>89591</xdr:rowOff>
    </xdr:to>
    <xdr:sp macro="" textlink="">
      <xdr:nvSpPr>
        <xdr:cNvPr id="474" name="フローチャート: 判断 473"/>
        <xdr:cNvSpPr/>
      </xdr:nvSpPr>
      <xdr:spPr>
        <a:xfrm>
          <a:off x="7810500" y="1644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106118</xdr:rowOff>
    </xdr:from>
    <xdr:ext cx="534377" cy="259045"/>
    <xdr:sp macro="" textlink="">
      <xdr:nvSpPr>
        <xdr:cNvPr id="475" name="テキスト ボックス 474"/>
        <xdr:cNvSpPr txBox="1"/>
      </xdr:nvSpPr>
      <xdr:spPr>
        <a:xfrm>
          <a:off x="7594111" y="1622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69507</xdr:rowOff>
    </xdr:from>
    <xdr:to>
      <xdr:col>36</xdr:col>
      <xdr:colOff>165100</xdr:colOff>
      <xdr:row>96</xdr:row>
      <xdr:rowOff>171107</xdr:rowOff>
    </xdr:to>
    <xdr:sp macro="" textlink="">
      <xdr:nvSpPr>
        <xdr:cNvPr id="476" name="フローチャート: 判断 475"/>
        <xdr:cNvSpPr/>
      </xdr:nvSpPr>
      <xdr:spPr>
        <a:xfrm>
          <a:off x="6921500" y="1652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16184</xdr:rowOff>
    </xdr:from>
    <xdr:ext cx="534377" cy="259045"/>
    <xdr:sp macro="" textlink="">
      <xdr:nvSpPr>
        <xdr:cNvPr id="477" name="テキスト ボックス 476"/>
        <xdr:cNvSpPr txBox="1"/>
      </xdr:nvSpPr>
      <xdr:spPr>
        <a:xfrm>
          <a:off x="6705111" y="1630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34017</xdr:rowOff>
    </xdr:from>
    <xdr:to>
      <xdr:col>55</xdr:col>
      <xdr:colOff>50800</xdr:colOff>
      <xdr:row>97</xdr:row>
      <xdr:rowOff>135617</xdr:rowOff>
    </xdr:to>
    <xdr:sp macro="" textlink="">
      <xdr:nvSpPr>
        <xdr:cNvPr id="483" name="楕円 482"/>
        <xdr:cNvSpPr/>
      </xdr:nvSpPr>
      <xdr:spPr>
        <a:xfrm>
          <a:off x="10426700" y="1666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120394</xdr:rowOff>
    </xdr:from>
    <xdr:ext cx="534377" cy="259045"/>
    <xdr:sp macro="" textlink="">
      <xdr:nvSpPr>
        <xdr:cNvPr id="484" name="普通建設事業費 （ うち更新整備　）該当値テキスト"/>
        <xdr:cNvSpPr txBox="1"/>
      </xdr:nvSpPr>
      <xdr:spPr>
        <a:xfrm>
          <a:off x="10528300" y="1657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26873</xdr:rowOff>
    </xdr:from>
    <xdr:to>
      <xdr:col>50</xdr:col>
      <xdr:colOff>165100</xdr:colOff>
      <xdr:row>97</xdr:row>
      <xdr:rowOff>128473</xdr:rowOff>
    </xdr:to>
    <xdr:sp macro="" textlink="">
      <xdr:nvSpPr>
        <xdr:cNvPr id="485" name="楕円 484"/>
        <xdr:cNvSpPr/>
      </xdr:nvSpPr>
      <xdr:spPr>
        <a:xfrm>
          <a:off x="9588500" y="1665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119600</xdr:rowOff>
    </xdr:from>
    <xdr:ext cx="534377" cy="259045"/>
    <xdr:sp macro="" textlink="">
      <xdr:nvSpPr>
        <xdr:cNvPr id="486" name="テキスト ボックス 485"/>
        <xdr:cNvSpPr txBox="1"/>
      </xdr:nvSpPr>
      <xdr:spPr>
        <a:xfrm>
          <a:off x="9372111" y="167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64458</xdr:rowOff>
    </xdr:from>
    <xdr:to>
      <xdr:col>46</xdr:col>
      <xdr:colOff>38100</xdr:colOff>
      <xdr:row>97</xdr:row>
      <xdr:rowOff>166058</xdr:rowOff>
    </xdr:to>
    <xdr:sp macro="" textlink="">
      <xdr:nvSpPr>
        <xdr:cNvPr id="487" name="楕円 486"/>
        <xdr:cNvSpPr/>
      </xdr:nvSpPr>
      <xdr:spPr>
        <a:xfrm>
          <a:off x="8699500" y="1669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157185</xdr:rowOff>
    </xdr:from>
    <xdr:ext cx="534377" cy="259045"/>
    <xdr:sp macro="" textlink="">
      <xdr:nvSpPr>
        <xdr:cNvPr id="488" name="テキスト ボックス 487"/>
        <xdr:cNvSpPr txBox="1"/>
      </xdr:nvSpPr>
      <xdr:spPr>
        <a:xfrm>
          <a:off x="8483111" y="1678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83586</xdr:rowOff>
    </xdr:from>
    <xdr:to>
      <xdr:col>41</xdr:col>
      <xdr:colOff>101600</xdr:colOff>
      <xdr:row>98</xdr:row>
      <xdr:rowOff>13736</xdr:rowOff>
    </xdr:to>
    <xdr:sp macro="" textlink="">
      <xdr:nvSpPr>
        <xdr:cNvPr id="489" name="楕円 488"/>
        <xdr:cNvSpPr/>
      </xdr:nvSpPr>
      <xdr:spPr>
        <a:xfrm>
          <a:off x="7810500" y="167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4863</xdr:rowOff>
    </xdr:from>
    <xdr:ext cx="534377" cy="259045"/>
    <xdr:sp macro="" textlink="">
      <xdr:nvSpPr>
        <xdr:cNvPr id="490" name="テキスト ボックス 489"/>
        <xdr:cNvSpPr txBox="1"/>
      </xdr:nvSpPr>
      <xdr:spPr>
        <a:xfrm>
          <a:off x="7594111" y="1680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146241</xdr:rowOff>
    </xdr:from>
    <xdr:to>
      <xdr:col>36</xdr:col>
      <xdr:colOff>165100</xdr:colOff>
      <xdr:row>98</xdr:row>
      <xdr:rowOff>76391</xdr:rowOff>
    </xdr:to>
    <xdr:sp macro="" textlink="">
      <xdr:nvSpPr>
        <xdr:cNvPr id="491" name="楕円 490"/>
        <xdr:cNvSpPr/>
      </xdr:nvSpPr>
      <xdr:spPr>
        <a:xfrm>
          <a:off x="6921500" y="1677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67518</xdr:rowOff>
    </xdr:from>
    <xdr:ext cx="469744" cy="259045"/>
    <xdr:sp macro="" textlink="">
      <xdr:nvSpPr>
        <xdr:cNvPr id="492" name="テキスト ボックス 491"/>
        <xdr:cNvSpPr txBox="1"/>
      </xdr:nvSpPr>
      <xdr:spPr>
        <a:xfrm>
          <a:off x="6737428" y="1686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06" name="テキスト ボックス 505"/>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08" name="テキスト ボックス 507"/>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10" name="テキスト ボックス 509"/>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12" name="テキスト ボックス 511"/>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14" name="テキスト ボックス 513"/>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16" name="テキスト ボックス 515"/>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85272</xdr:rowOff>
    </xdr:from>
    <xdr:to>
      <xdr:col>85</xdr:col>
      <xdr:colOff>126364</xdr:colOff>
      <xdr:row>39</xdr:row>
      <xdr:rowOff>98878</xdr:rowOff>
    </xdr:to>
    <xdr:cxnSp macro="">
      <xdr:nvCxnSpPr>
        <xdr:cNvPr id="518" name="直線コネクタ 517"/>
        <xdr:cNvCxnSpPr/>
      </xdr:nvCxnSpPr>
      <xdr:spPr>
        <a:xfrm flipV="1">
          <a:off x="16317595" y="5228772"/>
          <a:ext cx="1269"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31949</xdr:rowOff>
    </xdr:from>
    <xdr:ext cx="378565" cy="259045"/>
    <xdr:sp macro="" textlink="">
      <xdr:nvSpPr>
        <xdr:cNvPr id="521" name="災害復旧事業費最大値テキスト"/>
        <xdr:cNvSpPr txBox="1"/>
      </xdr:nvSpPr>
      <xdr:spPr>
        <a:xfrm>
          <a:off x="16370300" y="5003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85272</xdr:rowOff>
    </xdr:from>
    <xdr:to>
      <xdr:col>86</xdr:col>
      <xdr:colOff>25400</xdr:colOff>
      <xdr:row>30</xdr:row>
      <xdr:rowOff>85272</xdr:rowOff>
    </xdr:to>
    <xdr:cxnSp macro="">
      <xdr:nvCxnSpPr>
        <xdr:cNvPr id="522" name="直線コネクタ 521"/>
        <xdr:cNvCxnSpPr/>
      </xdr:nvCxnSpPr>
      <xdr:spPr>
        <a:xfrm>
          <a:off x="16230600" y="522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3" name="直線コネクタ 522"/>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79120</xdr:rowOff>
    </xdr:from>
    <xdr:ext cx="313932" cy="259045"/>
    <xdr:sp macro="" textlink="">
      <xdr:nvSpPr>
        <xdr:cNvPr id="524" name="災害復旧事業費平均値テキスト"/>
        <xdr:cNvSpPr txBox="1"/>
      </xdr:nvSpPr>
      <xdr:spPr>
        <a:xfrm>
          <a:off x="16370300" y="642277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56243</xdr:rowOff>
    </xdr:from>
    <xdr:to>
      <xdr:col>85</xdr:col>
      <xdr:colOff>177800</xdr:colOff>
      <xdr:row>38</xdr:row>
      <xdr:rowOff>157843</xdr:rowOff>
    </xdr:to>
    <xdr:sp macro="" textlink="">
      <xdr:nvSpPr>
        <xdr:cNvPr id="525" name="フローチャート: 判断 524"/>
        <xdr:cNvSpPr/>
      </xdr:nvSpPr>
      <xdr:spPr>
        <a:xfrm>
          <a:off x="16268700" y="657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6" name="直線コネクタ 525"/>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26307</xdr:rowOff>
    </xdr:from>
    <xdr:to>
      <xdr:col>81</xdr:col>
      <xdr:colOff>101600</xdr:colOff>
      <xdr:row>35</xdr:row>
      <xdr:rowOff>127907</xdr:rowOff>
    </xdr:to>
    <xdr:sp macro="" textlink="">
      <xdr:nvSpPr>
        <xdr:cNvPr id="527" name="フローチャート: 判断 526"/>
        <xdr:cNvSpPr/>
      </xdr:nvSpPr>
      <xdr:spPr>
        <a:xfrm>
          <a:off x="15430500" y="602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33</xdr:row>
      <xdr:rowOff>144434</xdr:rowOff>
    </xdr:from>
    <xdr:ext cx="313932" cy="259045"/>
    <xdr:sp macro="" textlink="">
      <xdr:nvSpPr>
        <xdr:cNvPr id="528" name="テキスト ボックス 527"/>
        <xdr:cNvSpPr txBox="1"/>
      </xdr:nvSpPr>
      <xdr:spPr>
        <a:xfrm>
          <a:off x="15324333" y="5802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147864</xdr:rowOff>
    </xdr:from>
    <xdr:to>
      <xdr:col>76</xdr:col>
      <xdr:colOff>114300</xdr:colOff>
      <xdr:row>39</xdr:row>
      <xdr:rowOff>98878</xdr:rowOff>
    </xdr:to>
    <xdr:cxnSp macro="">
      <xdr:nvCxnSpPr>
        <xdr:cNvPr id="529" name="直線コネクタ 528"/>
        <xdr:cNvCxnSpPr/>
      </xdr:nvCxnSpPr>
      <xdr:spPr>
        <a:xfrm>
          <a:off x="13703300" y="5805714"/>
          <a:ext cx="889000" cy="97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113393</xdr:rowOff>
    </xdr:from>
    <xdr:to>
      <xdr:col>76</xdr:col>
      <xdr:colOff>165100</xdr:colOff>
      <xdr:row>36</xdr:row>
      <xdr:rowOff>43543</xdr:rowOff>
    </xdr:to>
    <xdr:sp macro="" textlink="">
      <xdr:nvSpPr>
        <xdr:cNvPr id="530" name="フローチャート: 判断 529"/>
        <xdr:cNvSpPr/>
      </xdr:nvSpPr>
      <xdr:spPr>
        <a:xfrm>
          <a:off x="14541500" y="6114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34</xdr:row>
      <xdr:rowOff>60070</xdr:rowOff>
    </xdr:from>
    <xdr:ext cx="313932" cy="259045"/>
    <xdr:sp macro="" textlink="">
      <xdr:nvSpPr>
        <xdr:cNvPr id="531" name="テキスト ボックス 530"/>
        <xdr:cNvSpPr txBox="1"/>
      </xdr:nvSpPr>
      <xdr:spPr>
        <a:xfrm>
          <a:off x="14435333" y="5889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147864</xdr:rowOff>
    </xdr:from>
    <xdr:to>
      <xdr:col>71</xdr:col>
      <xdr:colOff>177800</xdr:colOff>
      <xdr:row>39</xdr:row>
      <xdr:rowOff>98878</xdr:rowOff>
    </xdr:to>
    <xdr:cxnSp macro="">
      <xdr:nvCxnSpPr>
        <xdr:cNvPr id="532" name="直線コネクタ 531"/>
        <xdr:cNvCxnSpPr/>
      </xdr:nvCxnSpPr>
      <xdr:spPr>
        <a:xfrm flipV="1">
          <a:off x="12814300" y="5805714"/>
          <a:ext cx="889000" cy="97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4535</xdr:rowOff>
    </xdr:from>
    <xdr:to>
      <xdr:col>72</xdr:col>
      <xdr:colOff>38100</xdr:colOff>
      <xdr:row>39</xdr:row>
      <xdr:rowOff>106135</xdr:rowOff>
    </xdr:to>
    <xdr:sp macro="" textlink="">
      <xdr:nvSpPr>
        <xdr:cNvPr id="533" name="フローチャート: 判断 532"/>
        <xdr:cNvSpPr/>
      </xdr:nvSpPr>
      <xdr:spPr>
        <a:xfrm>
          <a:off x="13652500" y="669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97262</xdr:rowOff>
    </xdr:from>
    <xdr:ext cx="249299" cy="259045"/>
    <xdr:sp macro="" textlink="">
      <xdr:nvSpPr>
        <xdr:cNvPr id="534" name="テキスト ボックス 533"/>
        <xdr:cNvSpPr txBox="1"/>
      </xdr:nvSpPr>
      <xdr:spPr>
        <a:xfrm>
          <a:off x="13578650" y="6783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5" name="フローチャート: 判断 534"/>
        <xdr:cNvSpPr/>
      </xdr:nvSpPr>
      <xdr:spPr>
        <a:xfrm>
          <a:off x="1276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6" name="テキスト ボックス 535"/>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2" name="楕円 541"/>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3"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4" name="楕円 543"/>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5" name="テキスト ボックス 544"/>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6" name="楕円 545"/>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7" name="テキスト ボックス 546"/>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97064</xdr:rowOff>
    </xdr:from>
    <xdr:to>
      <xdr:col>72</xdr:col>
      <xdr:colOff>38100</xdr:colOff>
      <xdr:row>34</xdr:row>
      <xdr:rowOff>27214</xdr:rowOff>
    </xdr:to>
    <xdr:sp macro="" textlink="">
      <xdr:nvSpPr>
        <xdr:cNvPr id="548" name="楕円 547"/>
        <xdr:cNvSpPr/>
      </xdr:nvSpPr>
      <xdr:spPr>
        <a:xfrm>
          <a:off x="13652500" y="57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32</xdr:row>
      <xdr:rowOff>43741</xdr:rowOff>
    </xdr:from>
    <xdr:ext cx="313932" cy="259045"/>
    <xdr:sp macro="" textlink="">
      <xdr:nvSpPr>
        <xdr:cNvPr id="549" name="テキスト ボックス 548"/>
        <xdr:cNvSpPr txBox="1"/>
      </xdr:nvSpPr>
      <xdr:spPr>
        <a:xfrm>
          <a:off x="13546333" y="55301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0" name="楕円 549"/>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37</xdr:row>
      <xdr:rowOff>166205</xdr:rowOff>
    </xdr:from>
    <xdr:ext cx="249299" cy="259045"/>
    <xdr:sp macro="" textlink="">
      <xdr:nvSpPr>
        <xdr:cNvPr id="551" name="テキスト ボックス 550"/>
        <xdr:cNvSpPr txBox="1"/>
      </xdr:nvSpPr>
      <xdr:spPr>
        <a:xfrm>
          <a:off x="1268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4" name="テキスト ボックス 613"/>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6" name="テキスト ボックス 615"/>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8" name="テキスト ボックス 617"/>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2" name="テキスト ボックス 621"/>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31061</xdr:rowOff>
    </xdr:from>
    <xdr:to>
      <xdr:col>85</xdr:col>
      <xdr:colOff>126364</xdr:colOff>
      <xdr:row>79</xdr:row>
      <xdr:rowOff>73298</xdr:rowOff>
    </xdr:to>
    <xdr:cxnSp macro="">
      <xdr:nvCxnSpPr>
        <xdr:cNvPr id="626" name="直線コネクタ 625"/>
        <xdr:cNvCxnSpPr/>
      </xdr:nvCxnSpPr>
      <xdr:spPr>
        <a:xfrm flipV="1">
          <a:off x="16317595" y="12204011"/>
          <a:ext cx="1269" cy="1413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77125</xdr:rowOff>
    </xdr:from>
    <xdr:ext cx="378565" cy="259045"/>
    <xdr:sp macro="" textlink="">
      <xdr:nvSpPr>
        <xdr:cNvPr id="627" name="公債費最小値テキスト"/>
        <xdr:cNvSpPr txBox="1"/>
      </xdr:nvSpPr>
      <xdr:spPr>
        <a:xfrm>
          <a:off x="16370300" y="1362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73298</xdr:rowOff>
    </xdr:from>
    <xdr:to>
      <xdr:col>86</xdr:col>
      <xdr:colOff>25400</xdr:colOff>
      <xdr:row>79</xdr:row>
      <xdr:rowOff>73298</xdr:rowOff>
    </xdr:to>
    <xdr:cxnSp macro="">
      <xdr:nvCxnSpPr>
        <xdr:cNvPr id="628" name="直線コネクタ 627"/>
        <xdr:cNvCxnSpPr/>
      </xdr:nvCxnSpPr>
      <xdr:spPr>
        <a:xfrm>
          <a:off x="16230600" y="1361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149188</xdr:rowOff>
    </xdr:from>
    <xdr:ext cx="534377" cy="259045"/>
    <xdr:sp macro="" textlink="">
      <xdr:nvSpPr>
        <xdr:cNvPr id="629" name="公債費最大値テキスト"/>
        <xdr:cNvSpPr txBox="1"/>
      </xdr:nvSpPr>
      <xdr:spPr>
        <a:xfrm>
          <a:off x="16370300" y="1197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31061</xdr:rowOff>
    </xdr:from>
    <xdr:to>
      <xdr:col>86</xdr:col>
      <xdr:colOff>25400</xdr:colOff>
      <xdr:row>71</xdr:row>
      <xdr:rowOff>31061</xdr:rowOff>
    </xdr:to>
    <xdr:cxnSp macro="">
      <xdr:nvCxnSpPr>
        <xdr:cNvPr id="630" name="直線コネクタ 629"/>
        <xdr:cNvCxnSpPr/>
      </xdr:nvCxnSpPr>
      <xdr:spPr>
        <a:xfrm>
          <a:off x="16230600" y="1220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106499</xdr:rowOff>
    </xdr:from>
    <xdr:to>
      <xdr:col>85</xdr:col>
      <xdr:colOff>127000</xdr:colOff>
      <xdr:row>75</xdr:row>
      <xdr:rowOff>55335</xdr:rowOff>
    </xdr:to>
    <xdr:cxnSp macro="">
      <xdr:nvCxnSpPr>
        <xdr:cNvPr id="631" name="直線コネクタ 630"/>
        <xdr:cNvCxnSpPr/>
      </xdr:nvCxnSpPr>
      <xdr:spPr>
        <a:xfrm flipV="1">
          <a:off x="15481300" y="12793799"/>
          <a:ext cx="838200" cy="12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5061</xdr:rowOff>
    </xdr:from>
    <xdr:ext cx="469744" cy="259045"/>
    <xdr:sp macro="" textlink="">
      <xdr:nvSpPr>
        <xdr:cNvPr id="632" name="公債費平均値テキスト"/>
        <xdr:cNvSpPr txBox="1"/>
      </xdr:nvSpPr>
      <xdr:spPr>
        <a:xfrm>
          <a:off x="16370300" y="12863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26634</xdr:rowOff>
    </xdr:from>
    <xdr:to>
      <xdr:col>85</xdr:col>
      <xdr:colOff>177800</xdr:colOff>
      <xdr:row>75</xdr:row>
      <xdr:rowOff>128234</xdr:rowOff>
    </xdr:to>
    <xdr:sp macro="" textlink="">
      <xdr:nvSpPr>
        <xdr:cNvPr id="633" name="フローチャート: 判断 632"/>
        <xdr:cNvSpPr/>
      </xdr:nvSpPr>
      <xdr:spPr>
        <a:xfrm>
          <a:off x="16268700" y="1288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55335</xdr:rowOff>
    </xdr:from>
    <xdr:to>
      <xdr:col>81</xdr:col>
      <xdr:colOff>50800</xdr:colOff>
      <xdr:row>75</xdr:row>
      <xdr:rowOff>73841</xdr:rowOff>
    </xdr:to>
    <xdr:cxnSp macro="">
      <xdr:nvCxnSpPr>
        <xdr:cNvPr id="634" name="直線コネクタ 633"/>
        <xdr:cNvCxnSpPr/>
      </xdr:nvCxnSpPr>
      <xdr:spPr>
        <a:xfrm flipV="1">
          <a:off x="14592300" y="12914085"/>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70612</xdr:rowOff>
    </xdr:from>
    <xdr:to>
      <xdr:col>81</xdr:col>
      <xdr:colOff>101600</xdr:colOff>
      <xdr:row>76</xdr:row>
      <xdr:rowOff>763</xdr:rowOff>
    </xdr:to>
    <xdr:sp macro="" textlink="">
      <xdr:nvSpPr>
        <xdr:cNvPr id="635" name="フローチャート: 判断 634"/>
        <xdr:cNvSpPr/>
      </xdr:nvSpPr>
      <xdr:spPr>
        <a:xfrm>
          <a:off x="15430500" y="129293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163340</xdr:rowOff>
    </xdr:from>
    <xdr:ext cx="469744" cy="259045"/>
    <xdr:sp macro="" textlink="">
      <xdr:nvSpPr>
        <xdr:cNvPr id="636" name="テキスト ボックス 635"/>
        <xdr:cNvSpPr txBox="1"/>
      </xdr:nvSpPr>
      <xdr:spPr>
        <a:xfrm>
          <a:off x="15246428" y="1302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73841</xdr:rowOff>
    </xdr:from>
    <xdr:to>
      <xdr:col>76</xdr:col>
      <xdr:colOff>114300</xdr:colOff>
      <xdr:row>75</xdr:row>
      <xdr:rowOff>142966</xdr:rowOff>
    </xdr:to>
    <xdr:cxnSp macro="">
      <xdr:nvCxnSpPr>
        <xdr:cNvPr id="637" name="直線コネクタ 636"/>
        <xdr:cNvCxnSpPr/>
      </xdr:nvCxnSpPr>
      <xdr:spPr>
        <a:xfrm flipV="1">
          <a:off x="13703300" y="12932591"/>
          <a:ext cx="889000" cy="6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120577</xdr:rowOff>
    </xdr:from>
    <xdr:to>
      <xdr:col>76</xdr:col>
      <xdr:colOff>165100</xdr:colOff>
      <xdr:row>75</xdr:row>
      <xdr:rowOff>50727</xdr:rowOff>
    </xdr:to>
    <xdr:sp macro="" textlink="">
      <xdr:nvSpPr>
        <xdr:cNvPr id="638" name="フローチャート: 判断 637"/>
        <xdr:cNvSpPr/>
      </xdr:nvSpPr>
      <xdr:spPr>
        <a:xfrm>
          <a:off x="14541500" y="1280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67254</xdr:rowOff>
    </xdr:from>
    <xdr:ext cx="469744" cy="259045"/>
    <xdr:sp macro="" textlink="">
      <xdr:nvSpPr>
        <xdr:cNvPr id="639" name="テキスト ボックス 638"/>
        <xdr:cNvSpPr txBox="1"/>
      </xdr:nvSpPr>
      <xdr:spPr>
        <a:xfrm>
          <a:off x="14357428" y="1258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64698</xdr:rowOff>
    </xdr:from>
    <xdr:to>
      <xdr:col>71</xdr:col>
      <xdr:colOff>177800</xdr:colOff>
      <xdr:row>75</xdr:row>
      <xdr:rowOff>142966</xdr:rowOff>
    </xdr:to>
    <xdr:cxnSp macro="">
      <xdr:nvCxnSpPr>
        <xdr:cNvPr id="640" name="直線コネクタ 639"/>
        <xdr:cNvCxnSpPr/>
      </xdr:nvCxnSpPr>
      <xdr:spPr>
        <a:xfrm>
          <a:off x="12814300" y="12923448"/>
          <a:ext cx="889000" cy="7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67782</xdr:rowOff>
    </xdr:from>
    <xdr:to>
      <xdr:col>72</xdr:col>
      <xdr:colOff>38100</xdr:colOff>
      <xdr:row>75</xdr:row>
      <xdr:rowOff>169382</xdr:rowOff>
    </xdr:to>
    <xdr:sp macro="" textlink="">
      <xdr:nvSpPr>
        <xdr:cNvPr id="641" name="フローチャート: 判断 640"/>
        <xdr:cNvSpPr/>
      </xdr:nvSpPr>
      <xdr:spPr>
        <a:xfrm>
          <a:off x="13652500" y="129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14459</xdr:rowOff>
    </xdr:from>
    <xdr:ext cx="469744" cy="259045"/>
    <xdr:sp macro="" textlink="">
      <xdr:nvSpPr>
        <xdr:cNvPr id="642" name="テキスト ボックス 641"/>
        <xdr:cNvSpPr txBox="1"/>
      </xdr:nvSpPr>
      <xdr:spPr>
        <a:xfrm>
          <a:off x="13468428" y="127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94778</xdr:rowOff>
    </xdr:from>
    <xdr:to>
      <xdr:col>67</xdr:col>
      <xdr:colOff>101600</xdr:colOff>
      <xdr:row>75</xdr:row>
      <xdr:rowOff>24928</xdr:rowOff>
    </xdr:to>
    <xdr:sp macro="" textlink="">
      <xdr:nvSpPr>
        <xdr:cNvPr id="643" name="フローチャート: 判断 642"/>
        <xdr:cNvSpPr/>
      </xdr:nvSpPr>
      <xdr:spPr>
        <a:xfrm>
          <a:off x="12763500" y="1278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41455</xdr:rowOff>
    </xdr:from>
    <xdr:ext cx="469744" cy="259045"/>
    <xdr:sp macro="" textlink="">
      <xdr:nvSpPr>
        <xdr:cNvPr id="644" name="テキスト ボックス 643"/>
        <xdr:cNvSpPr txBox="1"/>
      </xdr:nvSpPr>
      <xdr:spPr>
        <a:xfrm>
          <a:off x="12579428" y="1255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55699</xdr:rowOff>
    </xdr:from>
    <xdr:to>
      <xdr:col>85</xdr:col>
      <xdr:colOff>177800</xdr:colOff>
      <xdr:row>74</xdr:row>
      <xdr:rowOff>157299</xdr:rowOff>
    </xdr:to>
    <xdr:sp macro="" textlink="">
      <xdr:nvSpPr>
        <xdr:cNvPr id="650" name="楕円 649"/>
        <xdr:cNvSpPr/>
      </xdr:nvSpPr>
      <xdr:spPr>
        <a:xfrm>
          <a:off x="16268700" y="1274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78576</xdr:rowOff>
    </xdr:from>
    <xdr:ext cx="469744" cy="259045"/>
    <xdr:sp macro="" textlink="">
      <xdr:nvSpPr>
        <xdr:cNvPr id="651" name="公債費該当値テキスト"/>
        <xdr:cNvSpPr txBox="1"/>
      </xdr:nvSpPr>
      <xdr:spPr>
        <a:xfrm>
          <a:off x="16370300" y="1259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4535</xdr:rowOff>
    </xdr:from>
    <xdr:to>
      <xdr:col>81</xdr:col>
      <xdr:colOff>101600</xdr:colOff>
      <xdr:row>75</xdr:row>
      <xdr:rowOff>106135</xdr:rowOff>
    </xdr:to>
    <xdr:sp macro="" textlink="">
      <xdr:nvSpPr>
        <xdr:cNvPr id="652" name="楕円 651"/>
        <xdr:cNvSpPr/>
      </xdr:nvSpPr>
      <xdr:spPr>
        <a:xfrm>
          <a:off x="15430500" y="1286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122662</xdr:rowOff>
    </xdr:from>
    <xdr:ext cx="469744" cy="259045"/>
    <xdr:sp macro="" textlink="">
      <xdr:nvSpPr>
        <xdr:cNvPr id="653" name="テキスト ボックス 652"/>
        <xdr:cNvSpPr txBox="1"/>
      </xdr:nvSpPr>
      <xdr:spPr>
        <a:xfrm>
          <a:off x="15246428" y="1263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23041</xdr:rowOff>
    </xdr:from>
    <xdr:to>
      <xdr:col>76</xdr:col>
      <xdr:colOff>165100</xdr:colOff>
      <xdr:row>75</xdr:row>
      <xdr:rowOff>124641</xdr:rowOff>
    </xdr:to>
    <xdr:sp macro="" textlink="">
      <xdr:nvSpPr>
        <xdr:cNvPr id="654" name="楕円 653"/>
        <xdr:cNvSpPr/>
      </xdr:nvSpPr>
      <xdr:spPr>
        <a:xfrm>
          <a:off x="14541500" y="1288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115769</xdr:rowOff>
    </xdr:from>
    <xdr:ext cx="469744" cy="259045"/>
    <xdr:sp macro="" textlink="">
      <xdr:nvSpPr>
        <xdr:cNvPr id="655" name="テキスト ボックス 654"/>
        <xdr:cNvSpPr txBox="1"/>
      </xdr:nvSpPr>
      <xdr:spPr>
        <a:xfrm>
          <a:off x="14357428" y="1297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92166</xdr:rowOff>
    </xdr:from>
    <xdr:to>
      <xdr:col>72</xdr:col>
      <xdr:colOff>38100</xdr:colOff>
      <xdr:row>76</xdr:row>
      <xdr:rowOff>22315</xdr:rowOff>
    </xdr:to>
    <xdr:sp macro="" textlink="">
      <xdr:nvSpPr>
        <xdr:cNvPr id="656" name="楕円 655"/>
        <xdr:cNvSpPr/>
      </xdr:nvSpPr>
      <xdr:spPr>
        <a:xfrm>
          <a:off x="13652500" y="12950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13443</xdr:rowOff>
    </xdr:from>
    <xdr:ext cx="469744" cy="259045"/>
    <xdr:sp macro="" textlink="">
      <xdr:nvSpPr>
        <xdr:cNvPr id="657" name="テキスト ボックス 656"/>
        <xdr:cNvSpPr txBox="1"/>
      </xdr:nvSpPr>
      <xdr:spPr>
        <a:xfrm>
          <a:off x="13468428" y="1304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13898</xdr:rowOff>
    </xdr:from>
    <xdr:to>
      <xdr:col>67</xdr:col>
      <xdr:colOff>101600</xdr:colOff>
      <xdr:row>75</xdr:row>
      <xdr:rowOff>115498</xdr:rowOff>
    </xdr:to>
    <xdr:sp macro="" textlink="">
      <xdr:nvSpPr>
        <xdr:cNvPr id="658" name="楕円 657"/>
        <xdr:cNvSpPr/>
      </xdr:nvSpPr>
      <xdr:spPr>
        <a:xfrm>
          <a:off x="12763500" y="1287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106625</xdr:rowOff>
    </xdr:from>
    <xdr:ext cx="469744" cy="259045"/>
    <xdr:sp macro="" textlink="">
      <xdr:nvSpPr>
        <xdr:cNvPr id="659" name="テキスト ボックス 658"/>
        <xdr:cNvSpPr txBox="1"/>
      </xdr:nvSpPr>
      <xdr:spPr>
        <a:xfrm>
          <a:off x="12579428" y="1296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1" name="テキスト ボックス 67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7" name="テキスト ボックス 67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9" name="テキスト ボックス 67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1" name="テキスト ボックス 68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8271</xdr:rowOff>
    </xdr:from>
    <xdr:to>
      <xdr:col>85</xdr:col>
      <xdr:colOff>126364</xdr:colOff>
      <xdr:row>99</xdr:row>
      <xdr:rowOff>69765</xdr:rowOff>
    </xdr:to>
    <xdr:cxnSp macro="">
      <xdr:nvCxnSpPr>
        <xdr:cNvPr id="685" name="直線コネクタ 684"/>
        <xdr:cNvCxnSpPr/>
      </xdr:nvCxnSpPr>
      <xdr:spPr>
        <a:xfrm flipV="1">
          <a:off x="16317595" y="15438771"/>
          <a:ext cx="1269" cy="160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73592</xdr:rowOff>
    </xdr:from>
    <xdr:ext cx="469744" cy="259045"/>
    <xdr:sp macro="" textlink="">
      <xdr:nvSpPr>
        <xdr:cNvPr id="686" name="積立金最小値テキスト"/>
        <xdr:cNvSpPr txBox="1"/>
      </xdr:nvSpPr>
      <xdr:spPr>
        <a:xfrm>
          <a:off x="16370300" y="1704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69765</xdr:rowOff>
    </xdr:from>
    <xdr:to>
      <xdr:col>86</xdr:col>
      <xdr:colOff>25400</xdr:colOff>
      <xdr:row>99</xdr:row>
      <xdr:rowOff>69765</xdr:rowOff>
    </xdr:to>
    <xdr:cxnSp macro="">
      <xdr:nvCxnSpPr>
        <xdr:cNvPr id="687" name="直線コネクタ 686"/>
        <xdr:cNvCxnSpPr/>
      </xdr:nvCxnSpPr>
      <xdr:spPr>
        <a:xfrm>
          <a:off x="16230600" y="1704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126398</xdr:rowOff>
    </xdr:from>
    <xdr:ext cx="599010" cy="259045"/>
    <xdr:sp macro="" textlink="">
      <xdr:nvSpPr>
        <xdr:cNvPr id="688" name="積立金最大値テキスト"/>
        <xdr:cNvSpPr txBox="1"/>
      </xdr:nvSpPr>
      <xdr:spPr>
        <a:xfrm>
          <a:off x="16370300" y="1521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8271</xdr:rowOff>
    </xdr:from>
    <xdr:to>
      <xdr:col>86</xdr:col>
      <xdr:colOff>25400</xdr:colOff>
      <xdr:row>90</xdr:row>
      <xdr:rowOff>8271</xdr:rowOff>
    </xdr:to>
    <xdr:cxnSp macro="">
      <xdr:nvCxnSpPr>
        <xdr:cNvPr id="689" name="直線コネクタ 688"/>
        <xdr:cNvCxnSpPr/>
      </xdr:nvCxnSpPr>
      <xdr:spPr>
        <a:xfrm>
          <a:off x="16230600" y="154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56017</xdr:rowOff>
    </xdr:from>
    <xdr:to>
      <xdr:col>85</xdr:col>
      <xdr:colOff>127000</xdr:colOff>
      <xdr:row>98</xdr:row>
      <xdr:rowOff>61258</xdr:rowOff>
    </xdr:to>
    <xdr:cxnSp macro="">
      <xdr:nvCxnSpPr>
        <xdr:cNvPr id="690" name="直線コネクタ 689"/>
        <xdr:cNvCxnSpPr/>
      </xdr:nvCxnSpPr>
      <xdr:spPr>
        <a:xfrm flipV="1">
          <a:off x="15481300" y="16858117"/>
          <a:ext cx="838200" cy="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94795</xdr:rowOff>
    </xdr:from>
    <xdr:ext cx="534377" cy="259045"/>
    <xdr:sp macro="" textlink="">
      <xdr:nvSpPr>
        <xdr:cNvPr id="691" name="積立金平均値テキスト"/>
        <xdr:cNvSpPr txBox="1"/>
      </xdr:nvSpPr>
      <xdr:spPr>
        <a:xfrm>
          <a:off x="16370300" y="16382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71918</xdr:rowOff>
    </xdr:from>
    <xdr:to>
      <xdr:col>85</xdr:col>
      <xdr:colOff>177800</xdr:colOff>
      <xdr:row>97</xdr:row>
      <xdr:rowOff>2068</xdr:rowOff>
    </xdr:to>
    <xdr:sp macro="" textlink="">
      <xdr:nvSpPr>
        <xdr:cNvPr id="692" name="フローチャート: 判断 691"/>
        <xdr:cNvSpPr/>
      </xdr:nvSpPr>
      <xdr:spPr>
        <a:xfrm>
          <a:off x="16268700" y="1653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53077</xdr:rowOff>
    </xdr:from>
    <xdr:to>
      <xdr:col>81</xdr:col>
      <xdr:colOff>50800</xdr:colOff>
      <xdr:row>98</xdr:row>
      <xdr:rowOff>61258</xdr:rowOff>
    </xdr:to>
    <xdr:cxnSp macro="">
      <xdr:nvCxnSpPr>
        <xdr:cNvPr id="693" name="直線コネクタ 692"/>
        <xdr:cNvCxnSpPr/>
      </xdr:nvCxnSpPr>
      <xdr:spPr>
        <a:xfrm>
          <a:off x="14592300" y="16855177"/>
          <a:ext cx="889000" cy="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102763</xdr:rowOff>
    </xdr:from>
    <xdr:to>
      <xdr:col>81</xdr:col>
      <xdr:colOff>101600</xdr:colOff>
      <xdr:row>98</xdr:row>
      <xdr:rowOff>32913</xdr:rowOff>
    </xdr:to>
    <xdr:sp macro="" textlink="">
      <xdr:nvSpPr>
        <xdr:cNvPr id="694" name="フローチャート: 判断 693"/>
        <xdr:cNvSpPr/>
      </xdr:nvSpPr>
      <xdr:spPr>
        <a:xfrm>
          <a:off x="15430500" y="167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49440</xdr:rowOff>
    </xdr:from>
    <xdr:ext cx="534377" cy="259045"/>
    <xdr:sp macro="" textlink="">
      <xdr:nvSpPr>
        <xdr:cNvPr id="695" name="テキスト ボックス 694"/>
        <xdr:cNvSpPr txBox="1"/>
      </xdr:nvSpPr>
      <xdr:spPr>
        <a:xfrm>
          <a:off x="15214111" y="1650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153580</xdr:rowOff>
    </xdr:from>
    <xdr:to>
      <xdr:col>76</xdr:col>
      <xdr:colOff>114300</xdr:colOff>
      <xdr:row>98</xdr:row>
      <xdr:rowOff>53077</xdr:rowOff>
    </xdr:to>
    <xdr:cxnSp macro="">
      <xdr:nvCxnSpPr>
        <xdr:cNvPr id="696" name="直線コネクタ 695"/>
        <xdr:cNvCxnSpPr/>
      </xdr:nvCxnSpPr>
      <xdr:spPr>
        <a:xfrm>
          <a:off x="13703300" y="16784230"/>
          <a:ext cx="889000" cy="7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3485</xdr:rowOff>
    </xdr:from>
    <xdr:to>
      <xdr:col>76</xdr:col>
      <xdr:colOff>165100</xdr:colOff>
      <xdr:row>97</xdr:row>
      <xdr:rowOff>105085</xdr:rowOff>
    </xdr:to>
    <xdr:sp macro="" textlink="">
      <xdr:nvSpPr>
        <xdr:cNvPr id="697" name="フローチャート: 判断 696"/>
        <xdr:cNvSpPr/>
      </xdr:nvSpPr>
      <xdr:spPr>
        <a:xfrm>
          <a:off x="14541500" y="1663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121612</xdr:rowOff>
    </xdr:from>
    <xdr:ext cx="534377" cy="259045"/>
    <xdr:sp macro="" textlink="">
      <xdr:nvSpPr>
        <xdr:cNvPr id="698" name="テキスト ボックス 697"/>
        <xdr:cNvSpPr txBox="1"/>
      </xdr:nvSpPr>
      <xdr:spPr>
        <a:xfrm>
          <a:off x="14325111" y="1640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153580</xdr:rowOff>
    </xdr:from>
    <xdr:to>
      <xdr:col>71</xdr:col>
      <xdr:colOff>177800</xdr:colOff>
      <xdr:row>98</xdr:row>
      <xdr:rowOff>66858</xdr:rowOff>
    </xdr:to>
    <xdr:cxnSp macro="">
      <xdr:nvCxnSpPr>
        <xdr:cNvPr id="699" name="直線コネクタ 698"/>
        <xdr:cNvCxnSpPr/>
      </xdr:nvCxnSpPr>
      <xdr:spPr>
        <a:xfrm flipV="1">
          <a:off x="12814300" y="16784230"/>
          <a:ext cx="889000" cy="8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10801</xdr:rowOff>
    </xdr:from>
    <xdr:to>
      <xdr:col>72</xdr:col>
      <xdr:colOff>38100</xdr:colOff>
      <xdr:row>97</xdr:row>
      <xdr:rowOff>112401</xdr:rowOff>
    </xdr:to>
    <xdr:sp macro="" textlink="">
      <xdr:nvSpPr>
        <xdr:cNvPr id="700" name="フローチャート: 判断 699"/>
        <xdr:cNvSpPr/>
      </xdr:nvSpPr>
      <xdr:spPr>
        <a:xfrm>
          <a:off x="13652500" y="166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128928</xdr:rowOff>
    </xdr:from>
    <xdr:ext cx="534377" cy="259045"/>
    <xdr:sp macro="" textlink="">
      <xdr:nvSpPr>
        <xdr:cNvPr id="701" name="テキスト ボックス 700"/>
        <xdr:cNvSpPr txBox="1"/>
      </xdr:nvSpPr>
      <xdr:spPr>
        <a:xfrm>
          <a:off x="13436111" y="164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55818</xdr:rowOff>
    </xdr:from>
    <xdr:to>
      <xdr:col>67</xdr:col>
      <xdr:colOff>101600</xdr:colOff>
      <xdr:row>97</xdr:row>
      <xdr:rowOff>157418</xdr:rowOff>
    </xdr:to>
    <xdr:sp macro="" textlink="">
      <xdr:nvSpPr>
        <xdr:cNvPr id="702" name="フローチャート: 判断 701"/>
        <xdr:cNvSpPr/>
      </xdr:nvSpPr>
      <xdr:spPr>
        <a:xfrm>
          <a:off x="12763500" y="1668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2495</xdr:rowOff>
    </xdr:from>
    <xdr:ext cx="534377" cy="259045"/>
    <xdr:sp macro="" textlink="">
      <xdr:nvSpPr>
        <xdr:cNvPr id="703" name="テキスト ボックス 702"/>
        <xdr:cNvSpPr txBox="1"/>
      </xdr:nvSpPr>
      <xdr:spPr>
        <a:xfrm>
          <a:off x="12547111" y="1646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5217</xdr:rowOff>
    </xdr:from>
    <xdr:to>
      <xdr:col>85</xdr:col>
      <xdr:colOff>177800</xdr:colOff>
      <xdr:row>98</xdr:row>
      <xdr:rowOff>106817</xdr:rowOff>
    </xdr:to>
    <xdr:sp macro="" textlink="">
      <xdr:nvSpPr>
        <xdr:cNvPr id="709" name="楕円 708"/>
        <xdr:cNvSpPr/>
      </xdr:nvSpPr>
      <xdr:spPr>
        <a:xfrm>
          <a:off x="16268700" y="1680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155094</xdr:rowOff>
    </xdr:from>
    <xdr:ext cx="534377" cy="259045"/>
    <xdr:sp macro="" textlink="">
      <xdr:nvSpPr>
        <xdr:cNvPr id="710" name="積立金該当値テキスト"/>
        <xdr:cNvSpPr txBox="1"/>
      </xdr:nvSpPr>
      <xdr:spPr>
        <a:xfrm>
          <a:off x="16370300" y="1678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10458</xdr:rowOff>
    </xdr:from>
    <xdr:to>
      <xdr:col>81</xdr:col>
      <xdr:colOff>101600</xdr:colOff>
      <xdr:row>98</xdr:row>
      <xdr:rowOff>112058</xdr:rowOff>
    </xdr:to>
    <xdr:sp macro="" textlink="">
      <xdr:nvSpPr>
        <xdr:cNvPr id="711" name="楕円 710"/>
        <xdr:cNvSpPr/>
      </xdr:nvSpPr>
      <xdr:spPr>
        <a:xfrm>
          <a:off x="15430500" y="168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103185</xdr:rowOff>
    </xdr:from>
    <xdr:ext cx="534377" cy="259045"/>
    <xdr:sp macro="" textlink="">
      <xdr:nvSpPr>
        <xdr:cNvPr id="712" name="テキスト ボックス 711"/>
        <xdr:cNvSpPr txBox="1"/>
      </xdr:nvSpPr>
      <xdr:spPr>
        <a:xfrm>
          <a:off x="15214111" y="1690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2277</xdr:rowOff>
    </xdr:from>
    <xdr:to>
      <xdr:col>76</xdr:col>
      <xdr:colOff>165100</xdr:colOff>
      <xdr:row>98</xdr:row>
      <xdr:rowOff>103877</xdr:rowOff>
    </xdr:to>
    <xdr:sp macro="" textlink="">
      <xdr:nvSpPr>
        <xdr:cNvPr id="713" name="楕円 712"/>
        <xdr:cNvSpPr/>
      </xdr:nvSpPr>
      <xdr:spPr>
        <a:xfrm>
          <a:off x="14541500" y="1680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95004</xdr:rowOff>
    </xdr:from>
    <xdr:ext cx="534377" cy="259045"/>
    <xdr:sp macro="" textlink="">
      <xdr:nvSpPr>
        <xdr:cNvPr id="714" name="テキスト ボックス 713"/>
        <xdr:cNvSpPr txBox="1"/>
      </xdr:nvSpPr>
      <xdr:spPr>
        <a:xfrm>
          <a:off x="14325111" y="1689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102780</xdr:rowOff>
    </xdr:from>
    <xdr:to>
      <xdr:col>72</xdr:col>
      <xdr:colOff>38100</xdr:colOff>
      <xdr:row>98</xdr:row>
      <xdr:rowOff>32930</xdr:rowOff>
    </xdr:to>
    <xdr:sp macro="" textlink="">
      <xdr:nvSpPr>
        <xdr:cNvPr id="715" name="楕円 714"/>
        <xdr:cNvSpPr/>
      </xdr:nvSpPr>
      <xdr:spPr>
        <a:xfrm>
          <a:off x="13652500" y="167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24057</xdr:rowOff>
    </xdr:from>
    <xdr:ext cx="534377" cy="259045"/>
    <xdr:sp macro="" textlink="">
      <xdr:nvSpPr>
        <xdr:cNvPr id="716" name="テキスト ボックス 715"/>
        <xdr:cNvSpPr txBox="1"/>
      </xdr:nvSpPr>
      <xdr:spPr>
        <a:xfrm>
          <a:off x="13436111" y="1682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16058</xdr:rowOff>
    </xdr:from>
    <xdr:to>
      <xdr:col>67</xdr:col>
      <xdr:colOff>101600</xdr:colOff>
      <xdr:row>98</xdr:row>
      <xdr:rowOff>117658</xdr:rowOff>
    </xdr:to>
    <xdr:sp macro="" textlink="">
      <xdr:nvSpPr>
        <xdr:cNvPr id="717" name="楕円 716"/>
        <xdr:cNvSpPr/>
      </xdr:nvSpPr>
      <xdr:spPr>
        <a:xfrm>
          <a:off x="12763500" y="1681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108785</xdr:rowOff>
    </xdr:from>
    <xdr:ext cx="534377" cy="259045"/>
    <xdr:sp macro="" textlink="">
      <xdr:nvSpPr>
        <xdr:cNvPr id="718" name="テキスト ボックス 717"/>
        <xdr:cNvSpPr txBox="1"/>
      </xdr:nvSpPr>
      <xdr:spPr>
        <a:xfrm>
          <a:off x="12547111" y="1691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9" name="直線コネクタ 72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0" name="テキスト ボックス 72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32" name="テキスト ボックス 731"/>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3" name="直線コネクタ 73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34" name="テキスト ボックス 733"/>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36" name="テキスト ボックス 735"/>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8" name="直線コネクタ 737"/>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9" name="投資及び出資金最小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0" name="直線コネクタ 73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41" name="投資及び出資金最大値テキスト"/>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42" name="直線コネクタ 741"/>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3" name="直線コネクタ 742"/>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44"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5" name="フローチャート: 判断 744"/>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6" name="直線コネクタ 745"/>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146050</xdr:rowOff>
    </xdr:from>
    <xdr:to>
      <xdr:col>112</xdr:col>
      <xdr:colOff>38100</xdr:colOff>
      <xdr:row>38</xdr:row>
      <xdr:rowOff>76200</xdr:rowOff>
    </xdr:to>
    <xdr:sp macro="" textlink="">
      <xdr:nvSpPr>
        <xdr:cNvPr id="747" name="フローチャート: 判断 746"/>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48" name="テキスト ボックス 74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9" name="直線コネクタ 748"/>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31750</xdr:rowOff>
    </xdr:from>
    <xdr:to>
      <xdr:col>107</xdr:col>
      <xdr:colOff>101600</xdr:colOff>
      <xdr:row>34</xdr:row>
      <xdr:rowOff>133350</xdr:rowOff>
    </xdr:to>
    <xdr:sp macro="" textlink="">
      <xdr:nvSpPr>
        <xdr:cNvPr id="750" name="フローチャート: 判断 749"/>
        <xdr:cNvSpPr/>
      </xdr:nvSpPr>
      <xdr:spPr>
        <a:xfrm>
          <a:off x="20383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32</xdr:row>
      <xdr:rowOff>149877</xdr:rowOff>
    </xdr:from>
    <xdr:ext cx="313932" cy="259045"/>
    <xdr:sp macro="" textlink="">
      <xdr:nvSpPr>
        <xdr:cNvPr id="751" name="テキスト ボックス 750"/>
        <xdr:cNvSpPr txBox="1"/>
      </xdr:nvSpPr>
      <xdr:spPr>
        <a:xfrm>
          <a:off x="20277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2" name="直線コネクタ 751"/>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31750</xdr:rowOff>
    </xdr:from>
    <xdr:to>
      <xdr:col>102</xdr:col>
      <xdr:colOff>165100</xdr:colOff>
      <xdr:row>31</xdr:row>
      <xdr:rowOff>133350</xdr:rowOff>
    </xdr:to>
    <xdr:sp macro="" textlink="">
      <xdr:nvSpPr>
        <xdr:cNvPr id="753" name="フローチャート: 判断 752"/>
        <xdr:cNvSpPr/>
      </xdr:nvSpPr>
      <xdr:spPr>
        <a:xfrm>
          <a:off x="19494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29</xdr:row>
      <xdr:rowOff>149877</xdr:rowOff>
    </xdr:from>
    <xdr:ext cx="313932" cy="259045"/>
    <xdr:sp macro="" textlink="">
      <xdr:nvSpPr>
        <xdr:cNvPr id="754" name="テキスト ボックス 753"/>
        <xdr:cNvSpPr txBox="1"/>
      </xdr:nvSpPr>
      <xdr:spPr>
        <a:xfrm>
          <a:off x="19388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5" name="フローチャート: 判断 754"/>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6" name="テキスト ボックス 755"/>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2" name="楕円 761"/>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3" name="投資及び出資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4" name="楕円 763"/>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36</xdr:row>
      <xdr:rowOff>92727</xdr:rowOff>
    </xdr:from>
    <xdr:ext cx="249299" cy="259045"/>
    <xdr:sp macro="" textlink="">
      <xdr:nvSpPr>
        <xdr:cNvPr id="765" name="テキスト ボックス 764"/>
        <xdr:cNvSpPr txBox="1"/>
      </xdr:nvSpPr>
      <xdr:spPr>
        <a:xfrm>
          <a:off x="21198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6" name="楕円 765"/>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7" name="テキスト ボックス 766"/>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8" name="楕円 767"/>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9" name="テキスト ボックス 768"/>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0" name="楕円 769"/>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92727</xdr:rowOff>
    </xdr:from>
    <xdr:ext cx="249299" cy="259045"/>
    <xdr:sp macro="" textlink="">
      <xdr:nvSpPr>
        <xdr:cNvPr id="771" name="テキスト ボックス 770"/>
        <xdr:cNvSpPr txBox="1"/>
      </xdr:nvSpPr>
      <xdr:spPr>
        <a:xfrm>
          <a:off x="18531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5" name="テキスト ボックス 784"/>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7" name="テキスト ボックス 786"/>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9" name="テキスト ボックス 788"/>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15494</xdr:rowOff>
    </xdr:from>
    <xdr:to>
      <xdr:col>116</xdr:col>
      <xdr:colOff>62864</xdr:colOff>
      <xdr:row>59</xdr:row>
      <xdr:rowOff>98443</xdr:rowOff>
    </xdr:to>
    <xdr:cxnSp macro="">
      <xdr:nvCxnSpPr>
        <xdr:cNvPr id="797" name="直線コネクタ 796"/>
        <xdr:cNvCxnSpPr/>
      </xdr:nvCxnSpPr>
      <xdr:spPr>
        <a:xfrm flipV="1">
          <a:off x="22159595" y="8587994"/>
          <a:ext cx="1269" cy="1625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102270</xdr:rowOff>
    </xdr:from>
    <xdr:ext cx="249299" cy="259045"/>
    <xdr:sp macro="" textlink="">
      <xdr:nvSpPr>
        <xdr:cNvPr id="798" name="貸付金最小値テキスト"/>
        <xdr:cNvSpPr txBox="1"/>
      </xdr:nvSpPr>
      <xdr:spPr>
        <a:xfrm>
          <a:off x="22212300" y="102178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98443</xdr:rowOff>
    </xdr:from>
    <xdr:to>
      <xdr:col>116</xdr:col>
      <xdr:colOff>152400</xdr:colOff>
      <xdr:row>59</xdr:row>
      <xdr:rowOff>98443</xdr:rowOff>
    </xdr:to>
    <xdr:cxnSp macro="">
      <xdr:nvCxnSpPr>
        <xdr:cNvPr id="799" name="直線コネクタ 798"/>
        <xdr:cNvCxnSpPr/>
      </xdr:nvCxnSpPr>
      <xdr:spPr>
        <a:xfrm>
          <a:off x="22072600" y="1021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133621</xdr:rowOff>
    </xdr:from>
    <xdr:ext cx="534377" cy="259045"/>
    <xdr:sp macro="" textlink="">
      <xdr:nvSpPr>
        <xdr:cNvPr id="800" name="貸付金最大値テキスト"/>
        <xdr:cNvSpPr txBox="1"/>
      </xdr:nvSpPr>
      <xdr:spPr>
        <a:xfrm>
          <a:off x="22212300" y="836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15494</xdr:rowOff>
    </xdr:from>
    <xdr:to>
      <xdr:col>116</xdr:col>
      <xdr:colOff>152400</xdr:colOff>
      <xdr:row>50</xdr:row>
      <xdr:rowOff>15494</xdr:rowOff>
    </xdr:to>
    <xdr:cxnSp macro="">
      <xdr:nvCxnSpPr>
        <xdr:cNvPr id="801" name="直線コネクタ 800"/>
        <xdr:cNvCxnSpPr/>
      </xdr:nvCxnSpPr>
      <xdr:spPr>
        <a:xfrm>
          <a:off x="22072600" y="858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75039</xdr:rowOff>
    </xdr:from>
    <xdr:to>
      <xdr:col>116</xdr:col>
      <xdr:colOff>63500</xdr:colOff>
      <xdr:row>57</xdr:row>
      <xdr:rowOff>77869</xdr:rowOff>
    </xdr:to>
    <xdr:cxnSp macro="">
      <xdr:nvCxnSpPr>
        <xdr:cNvPr id="802" name="直線コネクタ 801"/>
        <xdr:cNvCxnSpPr/>
      </xdr:nvCxnSpPr>
      <xdr:spPr>
        <a:xfrm flipV="1">
          <a:off x="21323300" y="9847689"/>
          <a:ext cx="8382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134056</xdr:rowOff>
    </xdr:from>
    <xdr:ext cx="469744" cy="259045"/>
    <xdr:sp macro="" textlink="">
      <xdr:nvSpPr>
        <xdr:cNvPr id="803" name="貸付金平均値テキスト"/>
        <xdr:cNvSpPr txBox="1"/>
      </xdr:nvSpPr>
      <xdr:spPr>
        <a:xfrm>
          <a:off x="22212300" y="9906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155629</xdr:rowOff>
    </xdr:from>
    <xdr:to>
      <xdr:col>116</xdr:col>
      <xdr:colOff>114300</xdr:colOff>
      <xdr:row>58</xdr:row>
      <xdr:rowOff>85779</xdr:rowOff>
    </xdr:to>
    <xdr:sp macro="" textlink="">
      <xdr:nvSpPr>
        <xdr:cNvPr id="804" name="フローチャート: 判断 803"/>
        <xdr:cNvSpPr/>
      </xdr:nvSpPr>
      <xdr:spPr>
        <a:xfrm>
          <a:off x="22110700" y="99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77869</xdr:rowOff>
    </xdr:from>
    <xdr:to>
      <xdr:col>111</xdr:col>
      <xdr:colOff>177800</xdr:colOff>
      <xdr:row>57</xdr:row>
      <xdr:rowOff>81897</xdr:rowOff>
    </xdr:to>
    <xdr:cxnSp macro="">
      <xdr:nvCxnSpPr>
        <xdr:cNvPr id="805" name="直線コネクタ 804"/>
        <xdr:cNvCxnSpPr/>
      </xdr:nvCxnSpPr>
      <xdr:spPr>
        <a:xfrm flipV="1">
          <a:off x="20434300" y="9850519"/>
          <a:ext cx="889000" cy="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138321</xdr:rowOff>
    </xdr:from>
    <xdr:to>
      <xdr:col>112</xdr:col>
      <xdr:colOff>38100</xdr:colOff>
      <xdr:row>58</xdr:row>
      <xdr:rowOff>68471</xdr:rowOff>
    </xdr:to>
    <xdr:sp macro="" textlink="">
      <xdr:nvSpPr>
        <xdr:cNvPr id="806" name="フローチャート: 判断 805"/>
        <xdr:cNvSpPr/>
      </xdr:nvSpPr>
      <xdr:spPr>
        <a:xfrm>
          <a:off x="21272500" y="991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59598</xdr:rowOff>
    </xdr:from>
    <xdr:ext cx="469744" cy="259045"/>
    <xdr:sp macro="" textlink="">
      <xdr:nvSpPr>
        <xdr:cNvPr id="807" name="テキスト ボックス 806"/>
        <xdr:cNvSpPr txBox="1"/>
      </xdr:nvSpPr>
      <xdr:spPr>
        <a:xfrm>
          <a:off x="21088428" y="1000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79611</xdr:rowOff>
    </xdr:from>
    <xdr:to>
      <xdr:col>107</xdr:col>
      <xdr:colOff>50800</xdr:colOff>
      <xdr:row>57</xdr:row>
      <xdr:rowOff>81897</xdr:rowOff>
    </xdr:to>
    <xdr:cxnSp macro="">
      <xdr:nvCxnSpPr>
        <xdr:cNvPr id="808" name="直線コネクタ 807"/>
        <xdr:cNvCxnSpPr/>
      </xdr:nvCxnSpPr>
      <xdr:spPr>
        <a:xfrm>
          <a:off x="19545300" y="985226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99785</xdr:rowOff>
    </xdr:from>
    <xdr:to>
      <xdr:col>107</xdr:col>
      <xdr:colOff>101600</xdr:colOff>
      <xdr:row>58</xdr:row>
      <xdr:rowOff>29935</xdr:rowOff>
    </xdr:to>
    <xdr:sp macro="" textlink="">
      <xdr:nvSpPr>
        <xdr:cNvPr id="809" name="フローチャート: 判断 808"/>
        <xdr:cNvSpPr/>
      </xdr:nvSpPr>
      <xdr:spPr>
        <a:xfrm>
          <a:off x="20383500" y="987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21062</xdr:rowOff>
    </xdr:from>
    <xdr:ext cx="469744" cy="259045"/>
    <xdr:sp macro="" textlink="">
      <xdr:nvSpPr>
        <xdr:cNvPr id="810" name="テキスト ボックス 809"/>
        <xdr:cNvSpPr txBox="1"/>
      </xdr:nvSpPr>
      <xdr:spPr>
        <a:xfrm>
          <a:off x="20199428" y="996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75147</xdr:rowOff>
    </xdr:from>
    <xdr:to>
      <xdr:col>102</xdr:col>
      <xdr:colOff>114300</xdr:colOff>
      <xdr:row>57</xdr:row>
      <xdr:rowOff>79611</xdr:rowOff>
    </xdr:to>
    <xdr:cxnSp macro="">
      <xdr:nvCxnSpPr>
        <xdr:cNvPr id="811" name="直線コネクタ 810"/>
        <xdr:cNvCxnSpPr/>
      </xdr:nvCxnSpPr>
      <xdr:spPr>
        <a:xfrm>
          <a:off x="18656300" y="9847797"/>
          <a:ext cx="889000" cy="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92384</xdr:rowOff>
    </xdr:from>
    <xdr:to>
      <xdr:col>102</xdr:col>
      <xdr:colOff>165100</xdr:colOff>
      <xdr:row>58</xdr:row>
      <xdr:rowOff>22534</xdr:rowOff>
    </xdr:to>
    <xdr:sp macro="" textlink="">
      <xdr:nvSpPr>
        <xdr:cNvPr id="812" name="フローチャート: 判断 811"/>
        <xdr:cNvSpPr/>
      </xdr:nvSpPr>
      <xdr:spPr>
        <a:xfrm>
          <a:off x="19494500" y="986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13661</xdr:rowOff>
    </xdr:from>
    <xdr:ext cx="469744" cy="259045"/>
    <xdr:sp macro="" textlink="">
      <xdr:nvSpPr>
        <xdr:cNvPr id="813" name="テキスト ボックス 812"/>
        <xdr:cNvSpPr txBox="1"/>
      </xdr:nvSpPr>
      <xdr:spPr>
        <a:xfrm>
          <a:off x="19310428" y="995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167168</xdr:rowOff>
    </xdr:from>
    <xdr:to>
      <xdr:col>98</xdr:col>
      <xdr:colOff>38100</xdr:colOff>
      <xdr:row>58</xdr:row>
      <xdr:rowOff>97318</xdr:rowOff>
    </xdr:to>
    <xdr:sp macro="" textlink="">
      <xdr:nvSpPr>
        <xdr:cNvPr id="814" name="フローチャート: 判断 813"/>
        <xdr:cNvSpPr/>
      </xdr:nvSpPr>
      <xdr:spPr>
        <a:xfrm>
          <a:off x="18605500" y="993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88445</xdr:rowOff>
    </xdr:from>
    <xdr:ext cx="469744" cy="259045"/>
    <xdr:sp macro="" textlink="">
      <xdr:nvSpPr>
        <xdr:cNvPr id="815" name="テキスト ボックス 814"/>
        <xdr:cNvSpPr txBox="1"/>
      </xdr:nvSpPr>
      <xdr:spPr>
        <a:xfrm>
          <a:off x="18421428" y="1003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24239</xdr:rowOff>
    </xdr:from>
    <xdr:to>
      <xdr:col>116</xdr:col>
      <xdr:colOff>114300</xdr:colOff>
      <xdr:row>57</xdr:row>
      <xdr:rowOff>125839</xdr:rowOff>
    </xdr:to>
    <xdr:sp macro="" textlink="">
      <xdr:nvSpPr>
        <xdr:cNvPr id="821" name="楕円 820"/>
        <xdr:cNvSpPr/>
      </xdr:nvSpPr>
      <xdr:spPr>
        <a:xfrm>
          <a:off x="22110700" y="979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47116</xdr:rowOff>
    </xdr:from>
    <xdr:ext cx="469744" cy="259045"/>
    <xdr:sp macro="" textlink="">
      <xdr:nvSpPr>
        <xdr:cNvPr id="822" name="貸付金該当値テキスト"/>
        <xdr:cNvSpPr txBox="1"/>
      </xdr:nvSpPr>
      <xdr:spPr>
        <a:xfrm>
          <a:off x="22212300" y="964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27069</xdr:rowOff>
    </xdr:from>
    <xdr:to>
      <xdr:col>112</xdr:col>
      <xdr:colOff>38100</xdr:colOff>
      <xdr:row>57</xdr:row>
      <xdr:rowOff>128669</xdr:rowOff>
    </xdr:to>
    <xdr:sp macro="" textlink="">
      <xdr:nvSpPr>
        <xdr:cNvPr id="823" name="楕円 822"/>
        <xdr:cNvSpPr/>
      </xdr:nvSpPr>
      <xdr:spPr>
        <a:xfrm>
          <a:off x="21272500" y="979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145196</xdr:rowOff>
    </xdr:from>
    <xdr:ext cx="469744" cy="259045"/>
    <xdr:sp macro="" textlink="">
      <xdr:nvSpPr>
        <xdr:cNvPr id="824" name="テキスト ボックス 823"/>
        <xdr:cNvSpPr txBox="1"/>
      </xdr:nvSpPr>
      <xdr:spPr>
        <a:xfrm>
          <a:off x="21088428" y="957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31097</xdr:rowOff>
    </xdr:from>
    <xdr:to>
      <xdr:col>107</xdr:col>
      <xdr:colOff>101600</xdr:colOff>
      <xdr:row>57</xdr:row>
      <xdr:rowOff>132697</xdr:rowOff>
    </xdr:to>
    <xdr:sp macro="" textlink="">
      <xdr:nvSpPr>
        <xdr:cNvPr id="825" name="楕円 824"/>
        <xdr:cNvSpPr/>
      </xdr:nvSpPr>
      <xdr:spPr>
        <a:xfrm>
          <a:off x="20383500" y="980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149224</xdr:rowOff>
    </xdr:from>
    <xdr:ext cx="469744" cy="259045"/>
    <xdr:sp macro="" textlink="">
      <xdr:nvSpPr>
        <xdr:cNvPr id="826" name="テキスト ボックス 825"/>
        <xdr:cNvSpPr txBox="1"/>
      </xdr:nvSpPr>
      <xdr:spPr>
        <a:xfrm>
          <a:off x="20199428" y="957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28811</xdr:rowOff>
    </xdr:from>
    <xdr:to>
      <xdr:col>102</xdr:col>
      <xdr:colOff>165100</xdr:colOff>
      <xdr:row>57</xdr:row>
      <xdr:rowOff>130411</xdr:rowOff>
    </xdr:to>
    <xdr:sp macro="" textlink="">
      <xdr:nvSpPr>
        <xdr:cNvPr id="827" name="楕円 826"/>
        <xdr:cNvSpPr/>
      </xdr:nvSpPr>
      <xdr:spPr>
        <a:xfrm>
          <a:off x="19494500" y="98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146938</xdr:rowOff>
    </xdr:from>
    <xdr:ext cx="469744" cy="259045"/>
    <xdr:sp macro="" textlink="">
      <xdr:nvSpPr>
        <xdr:cNvPr id="828" name="テキスト ボックス 827"/>
        <xdr:cNvSpPr txBox="1"/>
      </xdr:nvSpPr>
      <xdr:spPr>
        <a:xfrm>
          <a:off x="19310428" y="957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24347</xdr:rowOff>
    </xdr:from>
    <xdr:to>
      <xdr:col>98</xdr:col>
      <xdr:colOff>38100</xdr:colOff>
      <xdr:row>57</xdr:row>
      <xdr:rowOff>125947</xdr:rowOff>
    </xdr:to>
    <xdr:sp macro="" textlink="">
      <xdr:nvSpPr>
        <xdr:cNvPr id="829" name="楕円 828"/>
        <xdr:cNvSpPr/>
      </xdr:nvSpPr>
      <xdr:spPr>
        <a:xfrm>
          <a:off x="18605500" y="979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142474</xdr:rowOff>
    </xdr:from>
    <xdr:ext cx="469744" cy="259045"/>
    <xdr:sp macro="" textlink="">
      <xdr:nvSpPr>
        <xdr:cNvPr id="830" name="テキスト ボックス 829"/>
        <xdr:cNvSpPr txBox="1"/>
      </xdr:nvSpPr>
      <xdr:spPr>
        <a:xfrm>
          <a:off x="18421428" y="957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1" name="テキスト ボックス 850"/>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83921</xdr:rowOff>
    </xdr:from>
    <xdr:to>
      <xdr:col>116</xdr:col>
      <xdr:colOff>62864</xdr:colOff>
      <xdr:row>79</xdr:row>
      <xdr:rowOff>56566</xdr:rowOff>
    </xdr:to>
    <xdr:cxnSp macro="">
      <xdr:nvCxnSpPr>
        <xdr:cNvPr id="855" name="直線コネクタ 854"/>
        <xdr:cNvCxnSpPr/>
      </xdr:nvCxnSpPr>
      <xdr:spPr>
        <a:xfrm flipV="1">
          <a:off x="22159595" y="12085421"/>
          <a:ext cx="1269" cy="1515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60393</xdr:rowOff>
    </xdr:from>
    <xdr:ext cx="534377" cy="259045"/>
    <xdr:sp macro="" textlink="">
      <xdr:nvSpPr>
        <xdr:cNvPr id="856" name="繰出金最小値テキスト"/>
        <xdr:cNvSpPr txBox="1"/>
      </xdr:nvSpPr>
      <xdr:spPr>
        <a:xfrm>
          <a:off x="22212300" y="1360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56566</xdr:rowOff>
    </xdr:from>
    <xdr:to>
      <xdr:col>116</xdr:col>
      <xdr:colOff>152400</xdr:colOff>
      <xdr:row>79</xdr:row>
      <xdr:rowOff>56566</xdr:rowOff>
    </xdr:to>
    <xdr:cxnSp macro="">
      <xdr:nvCxnSpPr>
        <xdr:cNvPr id="857" name="直線コネクタ 856"/>
        <xdr:cNvCxnSpPr/>
      </xdr:nvCxnSpPr>
      <xdr:spPr>
        <a:xfrm>
          <a:off x="22072600" y="136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30598</xdr:rowOff>
    </xdr:from>
    <xdr:ext cx="534377" cy="259045"/>
    <xdr:sp macro="" textlink="">
      <xdr:nvSpPr>
        <xdr:cNvPr id="858" name="繰出金最大値テキスト"/>
        <xdr:cNvSpPr txBox="1"/>
      </xdr:nvSpPr>
      <xdr:spPr>
        <a:xfrm>
          <a:off x="22212300" y="1186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83921</xdr:rowOff>
    </xdr:from>
    <xdr:to>
      <xdr:col>116</xdr:col>
      <xdr:colOff>152400</xdr:colOff>
      <xdr:row>70</xdr:row>
      <xdr:rowOff>83921</xdr:rowOff>
    </xdr:to>
    <xdr:cxnSp macro="">
      <xdr:nvCxnSpPr>
        <xdr:cNvPr id="859" name="直線コネクタ 858"/>
        <xdr:cNvCxnSpPr/>
      </xdr:nvCxnSpPr>
      <xdr:spPr>
        <a:xfrm>
          <a:off x="22072600" y="1208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81483</xdr:rowOff>
    </xdr:from>
    <xdr:to>
      <xdr:col>116</xdr:col>
      <xdr:colOff>63500</xdr:colOff>
      <xdr:row>76</xdr:row>
      <xdr:rowOff>100533</xdr:rowOff>
    </xdr:to>
    <xdr:cxnSp macro="">
      <xdr:nvCxnSpPr>
        <xdr:cNvPr id="860" name="直線コネクタ 859"/>
        <xdr:cNvCxnSpPr/>
      </xdr:nvCxnSpPr>
      <xdr:spPr>
        <a:xfrm>
          <a:off x="21323300" y="12940233"/>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146524</xdr:rowOff>
    </xdr:from>
    <xdr:ext cx="534377" cy="259045"/>
    <xdr:sp macro="" textlink="">
      <xdr:nvSpPr>
        <xdr:cNvPr id="861" name="繰出金平均値テキスト"/>
        <xdr:cNvSpPr txBox="1"/>
      </xdr:nvSpPr>
      <xdr:spPr>
        <a:xfrm>
          <a:off x="22212300" y="12833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123647</xdr:rowOff>
    </xdr:from>
    <xdr:to>
      <xdr:col>116</xdr:col>
      <xdr:colOff>114300</xdr:colOff>
      <xdr:row>76</xdr:row>
      <xdr:rowOff>53798</xdr:rowOff>
    </xdr:to>
    <xdr:sp macro="" textlink="">
      <xdr:nvSpPr>
        <xdr:cNvPr id="862" name="フローチャート: 判断 861"/>
        <xdr:cNvSpPr/>
      </xdr:nvSpPr>
      <xdr:spPr>
        <a:xfrm>
          <a:off x="22110700" y="12982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95428</xdr:rowOff>
    </xdr:from>
    <xdr:to>
      <xdr:col>111</xdr:col>
      <xdr:colOff>177800</xdr:colOff>
      <xdr:row>75</xdr:row>
      <xdr:rowOff>81483</xdr:rowOff>
    </xdr:to>
    <xdr:cxnSp macro="">
      <xdr:nvCxnSpPr>
        <xdr:cNvPr id="863" name="直線コネクタ 862"/>
        <xdr:cNvCxnSpPr/>
      </xdr:nvCxnSpPr>
      <xdr:spPr>
        <a:xfrm>
          <a:off x="20434300" y="12782728"/>
          <a:ext cx="889000" cy="15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80823</xdr:rowOff>
    </xdr:from>
    <xdr:to>
      <xdr:col>112</xdr:col>
      <xdr:colOff>38100</xdr:colOff>
      <xdr:row>76</xdr:row>
      <xdr:rowOff>10973</xdr:rowOff>
    </xdr:to>
    <xdr:sp macro="" textlink="">
      <xdr:nvSpPr>
        <xdr:cNvPr id="864" name="フローチャート: 判断 863"/>
        <xdr:cNvSpPr/>
      </xdr:nvSpPr>
      <xdr:spPr>
        <a:xfrm>
          <a:off x="212725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2100</xdr:rowOff>
    </xdr:from>
    <xdr:ext cx="534377" cy="259045"/>
    <xdr:sp macro="" textlink="">
      <xdr:nvSpPr>
        <xdr:cNvPr id="865" name="テキスト ボックス 864"/>
        <xdr:cNvSpPr txBox="1"/>
      </xdr:nvSpPr>
      <xdr:spPr>
        <a:xfrm>
          <a:off x="21056111" y="1303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65177</xdr:rowOff>
    </xdr:from>
    <xdr:to>
      <xdr:col>107</xdr:col>
      <xdr:colOff>50800</xdr:colOff>
      <xdr:row>74</xdr:row>
      <xdr:rowOff>95428</xdr:rowOff>
    </xdr:to>
    <xdr:cxnSp macro="">
      <xdr:nvCxnSpPr>
        <xdr:cNvPr id="866" name="直線コネクタ 865"/>
        <xdr:cNvCxnSpPr/>
      </xdr:nvCxnSpPr>
      <xdr:spPr>
        <a:xfrm>
          <a:off x="19545300" y="12752477"/>
          <a:ext cx="8890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70003</xdr:rowOff>
    </xdr:from>
    <xdr:to>
      <xdr:col>107</xdr:col>
      <xdr:colOff>101600</xdr:colOff>
      <xdr:row>76</xdr:row>
      <xdr:rowOff>152</xdr:rowOff>
    </xdr:to>
    <xdr:sp macro="" textlink="">
      <xdr:nvSpPr>
        <xdr:cNvPr id="867" name="フローチャート: 判断 866"/>
        <xdr:cNvSpPr/>
      </xdr:nvSpPr>
      <xdr:spPr>
        <a:xfrm>
          <a:off x="20383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162729</xdr:rowOff>
    </xdr:from>
    <xdr:ext cx="534377" cy="259045"/>
    <xdr:sp macro="" textlink="">
      <xdr:nvSpPr>
        <xdr:cNvPr id="868" name="テキスト ボックス 867"/>
        <xdr:cNvSpPr txBox="1"/>
      </xdr:nvSpPr>
      <xdr:spPr>
        <a:xfrm>
          <a:off x="20167111" y="130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65177</xdr:rowOff>
    </xdr:from>
    <xdr:to>
      <xdr:col>102</xdr:col>
      <xdr:colOff>114300</xdr:colOff>
      <xdr:row>74</xdr:row>
      <xdr:rowOff>69520</xdr:rowOff>
    </xdr:to>
    <xdr:cxnSp macro="">
      <xdr:nvCxnSpPr>
        <xdr:cNvPr id="869" name="直線コネクタ 868"/>
        <xdr:cNvCxnSpPr/>
      </xdr:nvCxnSpPr>
      <xdr:spPr>
        <a:xfrm flipV="1">
          <a:off x="18656300" y="12752477"/>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92710</xdr:rowOff>
    </xdr:from>
    <xdr:to>
      <xdr:col>102</xdr:col>
      <xdr:colOff>165100</xdr:colOff>
      <xdr:row>76</xdr:row>
      <xdr:rowOff>22861</xdr:rowOff>
    </xdr:to>
    <xdr:sp macro="" textlink="">
      <xdr:nvSpPr>
        <xdr:cNvPr id="870" name="フローチャート: 判断 869"/>
        <xdr:cNvSpPr/>
      </xdr:nvSpPr>
      <xdr:spPr>
        <a:xfrm>
          <a:off x="19494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13988</xdr:rowOff>
    </xdr:from>
    <xdr:ext cx="534377" cy="259045"/>
    <xdr:sp macro="" textlink="">
      <xdr:nvSpPr>
        <xdr:cNvPr id="871" name="テキスト ボックス 870"/>
        <xdr:cNvSpPr txBox="1"/>
      </xdr:nvSpPr>
      <xdr:spPr>
        <a:xfrm>
          <a:off x="19278111" y="1304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61087</xdr:rowOff>
    </xdr:from>
    <xdr:to>
      <xdr:col>98</xdr:col>
      <xdr:colOff>38100</xdr:colOff>
      <xdr:row>75</xdr:row>
      <xdr:rowOff>162688</xdr:rowOff>
    </xdr:to>
    <xdr:sp macro="" textlink="">
      <xdr:nvSpPr>
        <xdr:cNvPr id="872" name="フローチャート: 判断 871"/>
        <xdr:cNvSpPr/>
      </xdr:nvSpPr>
      <xdr:spPr>
        <a:xfrm>
          <a:off x="18605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153815</xdr:rowOff>
    </xdr:from>
    <xdr:ext cx="534377" cy="259045"/>
    <xdr:sp macro="" textlink="">
      <xdr:nvSpPr>
        <xdr:cNvPr id="873" name="テキスト ボックス 872"/>
        <xdr:cNvSpPr txBox="1"/>
      </xdr:nvSpPr>
      <xdr:spPr>
        <a:xfrm>
          <a:off x="18389111" y="130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49733</xdr:rowOff>
    </xdr:from>
    <xdr:to>
      <xdr:col>116</xdr:col>
      <xdr:colOff>114300</xdr:colOff>
      <xdr:row>76</xdr:row>
      <xdr:rowOff>151333</xdr:rowOff>
    </xdr:to>
    <xdr:sp macro="" textlink="">
      <xdr:nvSpPr>
        <xdr:cNvPr id="879" name="楕円 878"/>
        <xdr:cNvSpPr/>
      </xdr:nvSpPr>
      <xdr:spPr>
        <a:xfrm>
          <a:off x="22110700" y="130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28160</xdr:rowOff>
    </xdr:from>
    <xdr:ext cx="534377" cy="259045"/>
    <xdr:sp macro="" textlink="">
      <xdr:nvSpPr>
        <xdr:cNvPr id="880" name="繰出金該当値テキスト"/>
        <xdr:cNvSpPr txBox="1"/>
      </xdr:nvSpPr>
      <xdr:spPr>
        <a:xfrm>
          <a:off x="22212300" y="1305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30683</xdr:rowOff>
    </xdr:from>
    <xdr:to>
      <xdr:col>112</xdr:col>
      <xdr:colOff>38100</xdr:colOff>
      <xdr:row>75</xdr:row>
      <xdr:rowOff>132283</xdr:rowOff>
    </xdr:to>
    <xdr:sp macro="" textlink="">
      <xdr:nvSpPr>
        <xdr:cNvPr id="881" name="楕円 880"/>
        <xdr:cNvSpPr/>
      </xdr:nvSpPr>
      <xdr:spPr>
        <a:xfrm>
          <a:off x="21272500" y="1288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148810</xdr:rowOff>
    </xdr:from>
    <xdr:ext cx="534377" cy="259045"/>
    <xdr:sp macro="" textlink="">
      <xdr:nvSpPr>
        <xdr:cNvPr id="882" name="テキスト ボックス 881"/>
        <xdr:cNvSpPr txBox="1"/>
      </xdr:nvSpPr>
      <xdr:spPr>
        <a:xfrm>
          <a:off x="21056111" y="1266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44628</xdr:rowOff>
    </xdr:from>
    <xdr:to>
      <xdr:col>107</xdr:col>
      <xdr:colOff>101600</xdr:colOff>
      <xdr:row>74</xdr:row>
      <xdr:rowOff>146228</xdr:rowOff>
    </xdr:to>
    <xdr:sp macro="" textlink="">
      <xdr:nvSpPr>
        <xdr:cNvPr id="883" name="楕円 882"/>
        <xdr:cNvSpPr/>
      </xdr:nvSpPr>
      <xdr:spPr>
        <a:xfrm>
          <a:off x="20383500" y="1273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162755</xdr:rowOff>
    </xdr:from>
    <xdr:ext cx="534377" cy="259045"/>
    <xdr:sp macro="" textlink="">
      <xdr:nvSpPr>
        <xdr:cNvPr id="884" name="テキスト ボックス 883"/>
        <xdr:cNvSpPr txBox="1"/>
      </xdr:nvSpPr>
      <xdr:spPr>
        <a:xfrm>
          <a:off x="20167111" y="1250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14377</xdr:rowOff>
    </xdr:from>
    <xdr:to>
      <xdr:col>102</xdr:col>
      <xdr:colOff>165100</xdr:colOff>
      <xdr:row>74</xdr:row>
      <xdr:rowOff>115977</xdr:rowOff>
    </xdr:to>
    <xdr:sp macro="" textlink="">
      <xdr:nvSpPr>
        <xdr:cNvPr id="885" name="楕円 884"/>
        <xdr:cNvSpPr/>
      </xdr:nvSpPr>
      <xdr:spPr>
        <a:xfrm>
          <a:off x="19494500" y="1270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132504</xdr:rowOff>
    </xdr:from>
    <xdr:ext cx="534377" cy="259045"/>
    <xdr:sp macro="" textlink="">
      <xdr:nvSpPr>
        <xdr:cNvPr id="886" name="テキスト ボックス 885"/>
        <xdr:cNvSpPr txBox="1"/>
      </xdr:nvSpPr>
      <xdr:spPr>
        <a:xfrm>
          <a:off x="19278111" y="1247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18720</xdr:rowOff>
    </xdr:from>
    <xdr:to>
      <xdr:col>98</xdr:col>
      <xdr:colOff>38100</xdr:colOff>
      <xdr:row>74</xdr:row>
      <xdr:rowOff>120320</xdr:rowOff>
    </xdr:to>
    <xdr:sp macro="" textlink="">
      <xdr:nvSpPr>
        <xdr:cNvPr id="887" name="楕円 886"/>
        <xdr:cNvSpPr/>
      </xdr:nvSpPr>
      <xdr:spPr>
        <a:xfrm>
          <a:off x="18605500" y="1270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136847</xdr:rowOff>
    </xdr:from>
    <xdr:ext cx="534377" cy="259045"/>
    <xdr:sp macro="" textlink="">
      <xdr:nvSpPr>
        <xdr:cNvPr id="888" name="テキスト ボックス 887"/>
        <xdr:cNvSpPr txBox="1"/>
      </xdr:nvSpPr>
      <xdr:spPr>
        <a:xfrm>
          <a:off x="18389111" y="1248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物件費は住民一人当たり</a:t>
          </a:r>
          <a:r>
            <a:rPr kumimoji="1" lang="en-US" altLang="ja-JP" sz="1300">
              <a:latin typeface="ＭＳ Ｐゴシック" panose="020B0600070205080204" pitchFamily="50" charset="-128"/>
              <a:ea typeface="ＭＳ Ｐゴシック" panose="020B0600070205080204" pitchFamily="50" charset="-128"/>
            </a:rPr>
            <a:t>113,850</a:t>
          </a:r>
          <a:r>
            <a:rPr kumimoji="1" lang="ja-JP" altLang="en-US" sz="1300">
              <a:latin typeface="ＭＳ Ｐゴシック" panose="020B0600070205080204" pitchFamily="50" charset="-128"/>
              <a:ea typeface="ＭＳ Ｐゴシック" panose="020B0600070205080204" pitchFamily="50" charset="-128"/>
            </a:rPr>
            <a:t>円で、新型コロナウイルスの予防接種の実施などにより、前年度と比較して</a:t>
          </a:r>
          <a:r>
            <a:rPr kumimoji="1" lang="en-US" altLang="ja-JP" sz="1300">
              <a:latin typeface="ＭＳ Ｐゴシック" panose="020B0600070205080204" pitchFamily="50" charset="-128"/>
              <a:ea typeface="ＭＳ Ｐゴシック" panose="020B0600070205080204" pitchFamily="50" charset="-128"/>
            </a:rPr>
            <a:t>24,662</a:t>
          </a:r>
          <a:r>
            <a:rPr kumimoji="1" lang="ja-JP" altLang="en-US" sz="1300">
              <a:latin typeface="ＭＳ Ｐゴシック" panose="020B0600070205080204" pitchFamily="50" charset="-128"/>
              <a:ea typeface="ＭＳ Ｐゴシック" panose="020B0600070205080204" pitchFamily="50" charset="-128"/>
            </a:rPr>
            <a:t>円の増となった。扶助費は住民一人当たり</a:t>
          </a:r>
          <a:r>
            <a:rPr kumimoji="1" lang="en-US" altLang="ja-JP" sz="1300">
              <a:latin typeface="ＭＳ Ｐゴシック" panose="020B0600070205080204" pitchFamily="50" charset="-128"/>
              <a:ea typeface="ＭＳ Ｐゴシック" panose="020B0600070205080204" pitchFamily="50" charset="-128"/>
            </a:rPr>
            <a:t>175,083</a:t>
          </a:r>
          <a:r>
            <a:rPr kumimoji="1" lang="ja-JP" altLang="en-US" sz="1300">
              <a:latin typeface="ＭＳ Ｐゴシック" panose="020B0600070205080204" pitchFamily="50" charset="-128"/>
              <a:ea typeface="ＭＳ Ｐゴシック" panose="020B0600070205080204" pitchFamily="50" charset="-128"/>
            </a:rPr>
            <a:t>円で、住民税非課税世帯や子育て世帯等への給付金給付事業の実施などにより、前年度と比較して</a:t>
          </a:r>
          <a:r>
            <a:rPr kumimoji="1" lang="en-US" altLang="ja-JP" sz="1300">
              <a:latin typeface="ＭＳ Ｐゴシック" panose="020B0600070205080204" pitchFamily="50" charset="-128"/>
              <a:ea typeface="ＭＳ Ｐゴシック" panose="020B0600070205080204" pitchFamily="50" charset="-128"/>
            </a:rPr>
            <a:t>24,260</a:t>
          </a:r>
          <a:r>
            <a:rPr kumimoji="1" lang="ja-JP" altLang="en-US" sz="1300">
              <a:latin typeface="ＭＳ Ｐゴシック" panose="020B0600070205080204" pitchFamily="50" charset="-128"/>
              <a:ea typeface="ＭＳ Ｐゴシック" panose="020B0600070205080204" pitchFamily="50" charset="-128"/>
            </a:rPr>
            <a:t>円の増となった。補助費等は住民一人当たり</a:t>
          </a:r>
          <a:r>
            <a:rPr kumimoji="1" lang="en-US" altLang="ja-JP" sz="1300">
              <a:latin typeface="ＭＳ Ｐゴシック" panose="020B0600070205080204" pitchFamily="50" charset="-128"/>
              <a:ea typeface="ＭＳ Ｐゴシック" panose="020B0600070205080204" pitchFamily="50" charset="-128"/>
            </a:rPr>
            <a:t>33,675</a:t>
          </a:r>
          <a:r>
            <a:rPr kumimoji="1" lang="ja-JP" altLang="en-US" sz="1300">
              <a:latin typeface="ＭＳ Ｐゴシック" panose="020B0600070205080204" pitchFamily="50" charset="-128"/>
              <a:ea typeface="ＭＳ Ｐゴシック" panose="020B0600070205080204" pitchFamily="50" charset="-128"/>
            </a:rPr>
            <a:t>円で、特別定額給付金給付事業の終了などにより、前年度と比較して</a:t>
          </a:r>
          <a:r>
            <a:rPr kumimoji="1" lang="en-US" altLang="ja-JP" sz="1300">
              <a:latin typeface="ＭＳ Ｐゴシック" panose="020B0600070205080204" pitchFamily="50" charset="-128"/>
              <a:ea typeface="ＭＳ Ｐゴシック" panose="020B0600070205080204" pitchFamily="50" charset="-128"/>
            </a:rPr>
            <a:t>97,419</a:t>
          </a:r>
          <a:r>
            <a:rPr kumimoji="1" lang="ja-JP" altLang="en-US" sz="1300">
              <a:latin typeface="ＭＳ Ｐゴシック" panose="020B0600070205080204" pitchFamily="50" charset="-128"/>
              <a:ea typeface="ＭＳ Ｐゴシック" panose="020B0600070205080204" pitchFamily="50" charset="-128"/>
            </a:rPr>
            <a:t>円の大幅減となった。普通建設事業費は住民一人当たり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26,428</a:t>
          </a:r>
          <a:r>
            <a:rPr kumimoji="1" lang="ja-JP" altLang="en-US" sz="1300">
              <a:latin typeface="ＭＳ Ｐゴシック" panose="020B0600070205080204" pitchFamily="50" charset="-128"/>
              <a:ea typeface="ＭＳ Ｐゴシック" panose="020B0600070205080204" pitchFamily="50" charset="-128"/>
            </a:rPr>
            <a:t>円で、防災街区整備事業助成や牛込保健センター解体工事などにより、前年度と比較して</a:t>
          </a:r>
          <a:r>
            <a:rPr kumimoji="1" lang="en-US" altLang="ja-JP" sz="1300">
              <a:latin typeface="ＭＳ Ｐゴシック" panose="020B0600070205080204" pitchFamily="50" charset="-128"/>
              <a:ea typeface="ＭＳ Ｐゴシック" panose="020B0600070205080204" pitchFamily="50" charset="-128"/>
            </a:rPr>
            <a:t>2,018</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　引き続き、障害者への自立支援給付費や委託保育費など社会保障関係費の増加が見込まれるため、将来的な財政収支見通しの中で、定員適正化計画の推進や、行政評価に基づく</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サイクルによる事務事業の見直しにより、義務的経費の抑制に努めるとともに、財政の持続性を確保していく。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東京都新宿区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341,222
307,315
18.22
173,062,972
166,672,922
6,351,385
92,868,634
18,619,510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89979</xdr:rowOff>
    </xdr:from>
    <xdr:to>
      <xdr:col>24</xdr:col>
      <xdr:colOff>62865</xdr:colOff>
      <xdr:row>38</xdr:row>
      <xdr:rowOff>25019</xdr:rowOff>
    </xdr:to>
    <xdr:cxnSp macro="">
      <xdr:nvCxnSpPr>
        <xdr:cNvPr id="55" name="直線コネクタ 54"/>
        <xdr:cNvCxnSpPr/>
      </xdr:nvCxnSpPr>
      <xdr:spPr>
        <a:xfrm flipV="1">
          <a:off x="4633595" y="5233479"/>
          <a:ext cx="1270" cy="1306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28846</xdr:rowOff>
    </xdr:from>
    <xdr:ext cx="469744" cy="259045"/>
    <xdr:sp macro="" textlink="">
      <xdr:nvSpPr>
        <xdr:cNvPr id="56" name="議会費最小値テキスト"/>
        <xdr:cNvSpPr txBox="1"/>
      </xdr:nvSpPr>
      <xdr:spPr>
        <a:xfrm>
          <a:off x="4686300" y="65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25019</xdr:rowOff>
    </xdr:from>
    <xdr:to>
      <xdr:col>24</xdr:col>
      <xdr:colOff>152400</xdr:colOff>
      <xdr:row>38</xdr:row>
      <xdr:rowOff>25019</xdr:rowOff>
    </xdr:to>
    <xdr:cxnSp macro="">
      <xdr:nvCxnSpPr>
        <xdr:cNvPr id="57" name="直線コネクタ 56"/>
        <xdr:cNvCxnSpPr/>
      </xdr:nvCxnSpPr>
      <xdr:spPr>
        <a:xfrm>
          <a:off x="4546600" y="654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36656</xdr:rowOff>
    </xdr:from>
    <xdr:ext cx="469744" cy="259045"/>
    <xdr:sp macro="" textlink="">
      <xdr:nvSpPr>
        <xdr:cNvPr id="58" name="議会費最大値テキスト"/>
        <xdr:cNvSpPr txBox="1"/>
      </xdr:nvSpPr>
      <xdr:spPr>
        <a:xfrm>
          <a:off x="4686300" y="500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89979</xdr:rowOff>
    </xdr:from>
    <xdr:to>
      <xdr:col>24</xdr:col>
      <xdr:colOff>152400</xdr:colOff>
      <xdr:row>30</xdr:row>
      <xdr:rowOff>89979</xdr:rowOff>
    </xdr:to>
    <xdr:cxnSp macro="">
      <xdr:nvCxnSpPr>
        <xdr:cNvPr id="59" name="直線コネクタ 58"/>
        <xdr:cNvCxnSpPr/>
      </xdr:nvCxnSpPr>
      <xdr:spPr>
        <a:xfrm>
          <a:off x="4546600" y="523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153035</xdr:rowOff>
    </xdr:from>
    <xdr:to>
      <xdr:col>24</xdr:col>
      <xdr:colOff>63500</xdr:colOff>
      <xdr:row>36</xdr:row>
      <xdr:rowOff>163322</xdr:rowOff>
    </xdr:to>
    <xdr:cxnSp macro="">
      <xdr:nvCxnSpPr>
        <xdr:cNvPr id="60" name="直線コネクタ 59"/>
        <xdr:cNvCxnSpPr/>
      </xdr:nvCxnSpPr>
      <xdr:spPr>
        <a:xfrm>
          <a:off x="3797300" y="6325235"/>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146956</xdr:rowOff>
    </xdr:from>
    <xdr:ext cx="469744" cy="259045"/>
    <xdr:sp macro="" textlink="">
      <xdr:nvSpPr>
        <xdr:cNvPr id="61" name="議会費平均値テキスト"/>
        <xdr:cNvSpPr txBox="1"/>
      </xdr:nvSpPr>
      <xdr:spPr>
        <a:xfrm>
          <a:off x="4686300" y="6319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168529</xdr:rowOff>
    </xdr:from>
    <xdr:to>
      <xdr:col>24</xdr:col>
      <xdr:colOff>114300</xdr:colOff>
      <xdr:row>37</xdr:row>
      <xdr:rowOff>98679</xdr:rowOff>
    </xdr:to>
    <xdr:sp macro="" textlink="">
      <xdr:nvSpPr>
        <xdr:cNvPr id="62" name="フローチャート: 判断 61"/>
        <xdr:cNvSpPr/>
      </xdr:nvSpPr>
      <xdr:spPr>
        <a:xfrm>
          <a:off x="4584700" y="634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152464</xdr:rowOff>
    </xdr:from>
    <xdr:to>
      <xdr:col>19</xdr:col>
      <xdr:colOff>177800</xdr:colOff>
      <xdr:row>36</xdr:row>
      <xdr:rowOff>153035</xdr:rowOff>
    </xdr:to>
    <xdr:cxnSp macro="">
      <xdr:nvCxnSpPr>
        <xdr:cNvPr id="63" name="直線コネクタ 62"/>
        <xdr:cNvCxnSpPr/>
      </xdr:nvCxnSpPr>
      <xdr:spPr>
        <a:xfrm>
          <a:off x="2908300" y="6324664"/>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161861</xdr:rowOff>
    </xdr:from>
    <xdr:to>
      <xdr:col>20</xdr:col>
      <xdr:colOff>38100</xdr:colOff>
      <xdr:row>37</xdr:row>
      <xdr:rowOff>92011</xdr:rowOff>
    </xdr:to>
    <xdr:sp macro="" textlink="">
      <xdr:nvSpPr>
        <xdr:cNvPr id="64" name="フローチャート: 判断 63"/>
        <xdr:cNvSpPr/>
      </xdr:nvSpPr>
      <xdr:spPr>
        <a:xfrm>
          <a:off x="3746500" y="63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83138</xdr:rowOff>
    </xdr:from>
    <xdr:ext cx="469744" cy="259045"/>
    <xdr:sp macro="" textlink="">
      <xdr:nvSpPr>
        <xdr:cNvPr id="65" name="テキスト ボックス 64"/>
        <xdr:cNvSpPr txBox="1"/>
      </xdr:nvSpPr>
      <xdr:spPr>
        <a:xfrm>
          <a:off x="3562428" y="642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149034</xdr:rowOff>
    </xdr:from>
    <xdr:to>
      <xdr:col>15</xdr:col>
      <xdr:colOff>50800</xdr:colOff>
      <xdr:row>36</xdr:row>
      <xdr:rowOff>152464</xdr:rowOff>
    </xdr:to>
    <xdr:cxnSp macro="">
      <xdr:nvCxnSpPr>
        <xdr:cNvPr id="66" name="直線コネクタ 65"/>
        <xdr:cNvCxnSpPr/>
      </xdr:nvCxnSpPr>
      <xdr:spPr>
        <a:xfrm>
          <a:off x="2019300" y="6321234"/>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151003</xdr:rowOff>
    </xdr:from>
    <xdr:to>
      <xdr:col>15</xdr:col>
      <xdr:colOff>101600</xdr:colOff>
      <xdr:row>37</xdr:row>
      <xdr:rowOff>81153</xdr:rowOff>
    </xdr:to>
    <xdr:sp macro="" textlink="">
      <xdr:nvSpPr>
        <xdr:cNvPr id="67" name="フローチャート: 判断 66"/>
        <xdr:cNvSpPr/>
      </xdr:nvSpPr>
      <xdr:spPr>
        <a:xfrm>
          <a:off x="28575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72280</xdr:rowOff>
    </xdr:from>
    <xdr:ext cx="469744" cy="259045"/>
    <xdr:sp macro="" textlink="">
      <xdr:nvSpPr>
        <xdr:cNvPr id="68" name="テキスト ボックス 67"/>
        <xdr:cNvSpPr txBox="1"/>
      </xdr:nvSpPr>
      <xdr:spPr>
        <a:xfrm>
          <a:off x="2673428" y="641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138747</xdr:rowOff>
    </xdr:from>
    <xdr:to>
      <xdr:col>10</xdr:col>
      <xdr:colOff>114300</xdr:colOff>
      <xdr:row>36</xdr:row>
      <xdr:rowOff>149034</xdr:rowOff>
    </xdr:to>
    <xdr:cxnSp macro="">
      <xdr:nvCxnSpPr>
        <xdr:cNvPr id="69" name="直線コネクタ 68"/>
        <xdr:cNvCxnSpPr/>
      </xdr:nvCxnSpPr>
      <xdr:spPr>
        <a:xfrm>
          <a:off x="1130300" y="6310947"/>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148527</xdr:rowOff>
    </xdr:from>
    <xdr:to>
      <xdr:col>10</xdr:col>
      <xdr:colOff>165100</xdr:colOff>
      <xdr:row>37</xdr:row>
      <xdr:rowOff>78677</xdr:rowOff>
    </xdr:to>
    <xdr:sp macro="" textlink="">
      <xdr:nvSpPr>
        <xdr:cNvPr id="70" name="フローチャート: 判断 69"/>
        <xdr:cNvSpPr/>
      </xdr:nvSpPr>
      <xdr:spPr>
        <a:xfrm>
          <a:off x="1968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69804</xdr:rowOff>
    </xdr:from>
    <xdr:ext cx="469744" cy="259045"/>
    <xdr:sp macro="" textlink="">
      <xdr:nvSpPr>
        <xdr:cNvPr id="71" name="テキスト ボックス 70"/>
        <xdr:cNvSpPr txBox="1"/>
      </xdr:nvSpPr>
      <xdr:spPr>
        <a:xfrm>
          <a:off x="1784428" y="641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146812</xdr:rowOff>
    </xdr:from>
    <xdr:to>
      <xdr:col>6</xdr:col>
      <xdr:colOff>38100</xdr:colOff>
      <xdr:row>37</xdr:row>
      <xdr:rowOff>76962</xdr:rowOff>
    </xdr:to>
    <xdr:sp macro="" textlink="">
      <xdr:nvSpPr>
        <xdr:cNvPr id="72" name="フローチャート: 判断 71"/>
        <xdr:cNvSpPr/>
      </xdr:nvSpPr>
      <xdr:spPr>
        <a:xfrm>
          <a:off x="1079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68089</xdr:rowOff>
    </xdr:from>
    <xdr:ext cx="469744" cy="259045"/>
    <xdr:sp macro="" textlink="">
      <xdr:nvSpPr>
        <xdr:cNvPr id="73" name="テキスト ボックス 72"/>
        <xdr:cNvSpPr txBox="1"/>
      </xdr:nvSpPr>
      <xdr:spPr>
        <a:xfrm>
          <a:off x="895428"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112522</xdr:rowOff>
    </xdr:from>
    <xdr:to>
      <xdr:col>24</xdr:col>
      <xdr:colOff>114300</xdr:colOff>
      <xdr:row>37</xdr:row>
      <xdr:rowOff>42672</xdr:rowOff>
    </xdr:to>
    <xdr:sp macro="" textlink="">
      <xdr:nvSpPr>
        <xdr:cNvPr id="79" name="楕円 78"/>
        <xdr:cNvSpPr/>
      </xdr:nvSpPr>
      <xdr:spPr>
        <a:xfrm>
          <a:off x="4584700" y="628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135399</xdr:rowOff>
    </xdr:from>
    <xdr:ext cx="469744" cy="259045"/>
    <xdr:sp macro="" textlink="">
      <xdr:nvSpPr>
        <xdr:cNvPr id="80" name="議会費該当値テキスト"/>
        <xdr:cNvSpPr txBox="1"/>
      </xdr:nvSpPr>
      <xdr:spPr>
        <a:xfrm>
          <a:off x="4686300" y="613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102235</xdr:rowOff>
    </xdr:from>
    <xdr:to>
      <xdr:col>20</xdr:col>
      <xdr:colOff>38100</xdr:colOff>
      <xdr:row>37</xdr:row>
      <xdr:rowOff>32385</xdr:rowOff>
    </xdr:to>
    <xdr:sp macro="" textlink="">
      <xdr:nvSpPr>
        <xdr:cNvPr id="81" name="楕円 80"/>
        <xdr:cNvSpPr/>
      </xdr:nvSpPr>
      <xdr:spPr>
        <a:xfrm>
          <a:off x="37465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48912</xdr:rowOff>
    </xdr:from>
    <xdr:ext cx="469744" cy="259045"/>
    <xdr:sp macro="" textlink="">
      <xdr:nvSpPr>
        <xdr:cNvPr id="82" name="テキスト ボックス 81"/>
        <xdr:cNvSpPr txBox="1"/>
      </xdr:nvSpPr>
      <xdr:spPr>
        <a:xfrm>
          <a:off x="3562428" y="604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101664</xdr:rowOff>
    </xdr:from>
    <xdr:to>
      <xdr:col>15</xdr:col>
      <xdr:colOff>101600</xdr:colOff>
      <xdr:row>37</xdr:row>
      <xdr:rowOff>31814</xdr:rowOff>
    </xdr:to>
    <xdr:sp macro="" textlink="">
      <xdr:nvSpPr>
        <xdr:cNvPr id="83" name="楕円 82"/>
        <xdr:cNvSpPr/>
      </xdr:nvSpPr>
      <xdr:spPr>
        <a:xfrm>
          <a:off x="2857500" y="627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48341</xdr:rowOff>
    </xdr:from>
    <xdr:ext cx="469744" cy="259045"/>
    <xdr:sp macro="" textlink="">
      <xdr:nvSpPr>
        <xdr:cNvPr id="84" name="テキスト ボックス 83"/>
        <xdr:cNvSpPr txBox="1"/>
      </xdr:nvSpPr>
      <xdr:spPr>
        <a:xfrm>
          <a:off x="2673428" y="604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98234</xdr:rowOff>
    </xdr:from>
    <xdr:to>
      <xdr:col>10</xdr:col>
      <xdr:colOff>165100</xdr:colOff>
      <xdr:row>37</xdr:row>
      <xdr:rowOff>28384</xdr:rowOff>
    </xdr:to>
    <xdr:sp macro="" textlink="">
      <xdr:nvSpPr>
        <xdr:cNvPr id="85" name="楕円 84"/>
        <xdr:cNvSpPr/>
      </xdr:nvSpPr>
      <xdr:spPr>
        <a:xfrm>
          <a:off x="1968500" y="627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44911</xdr:rowOff>
    </xdr:from>
    <xdr:ext cx="469744" cy="259045"/>
    <xdr:sp macro="" textlink="">
      <xdr:nvSpPr>
        <xdr:cNvPr id="86" name="テキスト ボックス 85"/>
        <xdr:cNvSpPr txBox="1"/>
      </xdr:nvSpPr>
      <xdr:spPr>
        <a:xfrm>
          <a:off x="1784428" y="604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87947</xdr:rowOff>
    </xdr:from>
    <xdr:to>
      <xdr:col>6</xdr:col>
      <xdr:colOff>38100</xdr:colOff>
      <xdr:row>37</xdr:row>
      <xdr:rowOff>18097</xdr:rowOff>
    </xdr:to>
    <xdr:sp macro="" textlink="">
      <xdr:nvSpPr>
        <xdr:cNvPr id="87" name="楕円 86"/>
        <xdr:cNvSpPr/>
      </xdr:nvSpPr>
      <xdr:spPr>
        <a:xfrm>
          <a:off x="1079500" y="626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34624</xdr:rowOff>
    </xdr:from>
    <xdr:ext cx="469744" cy="259045"/>
    <xdr:sp macro="" textlink="">
      <xdr:nvSpPr>
        <xdr:cNvPr id="88" name="テキスト ボックス 87"/>
        <xdr:cNvSpPr txBox="1"/>
      </xdr:nvSpPr>
      <xdr:spPr>
        <a:xfrm>
          <a:off x="895428" y="6035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1" name="テキスト ボックス 100"/>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5" name="テキスト ボックス 104"/>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2222</xdr:rowOff>
    </xdr:from>
    <xdr:to>
      <xdr:col>24</xdr:col>
      <xdr:colOff>62865</xdr:colOff>
      <xdr:row>59</xdr:row>
      <xdr:rowOff>25984</xdr:rowOff>
    </xdr:to>
    <xdr:cxnSp macro="">
      <xdr:nvCxnSpPr>
        <xdr:cNvPr id="113" name="直線コネクタ 112"/>
        <xdr:cNvCxnSpPr/>
      </xdr:nvCxnSpPr>
      <xdr:spPr>
        <a:xfrm flipV="1">
          <a:off x="4633595" y="8574722"/>
          <a:ext cx="1270" cy="156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29811</xdr:rowOff>
    </xdr:from>
    <xdr:ext cx="534377" cy="259045"/>
    <xdr:sp macro="" textlink="">
      <xdr:nvSpPr>
        <xdr:cNvPr id="114" name="総務費最小値テキスト"/>
        <xdr:cNvSpPr txBox="1"/>
      </xdr:nvSpPr>
      <xdr:spPr>
        <a:xfrm>
          <a:off x="4686300" y="1014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25984</xdr:rowOff>
    </xdr:from>
    <xdr:to>
      <xdr:col>24</xdr:col>
      <xdr:colOff>152400</xdr:colOff>
      <xdr:row>59</xdr:row>
      <xdr:rowOff>25984</xdr:rowOff>
    </xdr:to>
    <xdr:cxnSp macro="">
      <xdr:nvCxnSpPr>
        <xdr:cNvPr id="115" name="直線コネクタ 114"/>
        <xdr:cNvCxnSpPr/>
      </xdr:nvCxnSpPr>
      <xdr:spPr>
        <a:xfrm>
          <a:off x="4546600" y="1014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120349</xdr:rowOff>
    </xdr:from>
    <xdr:ext cx="599010" cy="259045"/>
    <xdr:sp macro="" textlink="">
      <xdr:nvSpPr>
        <xdr:cNvPr id="116" name="総務費最大値テキスト"/>
        <xdr:cNvSpPr txBox="1"/>
      </xdr:nvSpPr>
      <xdr:spPr>
        <a:xfrm>
          <a:off x="4686300" y="83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154,825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2222</xdr:rowOff>
    </xdr:from>
    <xdr:to>
      <xdr:col>24</xdr:col>
      <xdr:colOff>152400</xdr:colOff>
      <xdr:row>50</xdr:row>
      <xdr:rowOff>2222</xdr:rowOff>
    </xdr:to>
    <xdr:cxnSp macro="">
      <xdr:nvCxnSpPr>
        <xdr:cNvPr id="117" name="直線コネクタ 116"/>
        <xdr:cNvCxnSpPr/>
      </xdr:nvCxnSpPr>
      <xdr:spPr>
        <a:xfrm>
          <a:off x="4546600" y="857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167487</xdr:rowOff>
    </xdr:from>
    <xdr:to>
      <xdr:col>24</xdr:col>
      <xdr:colOff>63500</xdr:colOff>
      <xdr:row>57</xdr:row>
      <xdr:rowOff>21082</xdr:rowOff>
    </xdr:to>
    <xdr:cxnSp macro="">
      <xdr:nvCxnSpPr>
        <xdr:cNvPr id="118" name="直線コネクタ 117"/>
        <xdr:cNvCxnSpPr/>
      </xdr:nvCxnSpPr>
      <xdr:spPr>
        <a:xfrm>
          <a:off x="3797300" y="8568537"/>
          <a:ext cx="838200" cy="122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124172</xdr:rowOff>
    </xdr:from>
    <xdr:ext cx="534377" cy="259045"/>
    <xdr:sp macro="" textlink="">
      <xdr:nvSpPr>
        <xdr:cNvPr id="119" name="総務費平均値テキスト"/>
        <xdr:cNvSpPr txBox="1"/>
      </xdr:nvSpPr>
      <xdr:spPr>
        <a:xfrm>
          <a:off x="4686300" y="9725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145745</xdr:rowOff>
    </xdr:from>
    <xdr:to>
      <xdr:col>24</xdr:col>
      <xdr:colOff>114300</xdr:colOff>
      <xdr:row>57</xdr:row>
      <xdr:rowOff>75895</xdr:rowOff>
    </xdr:to>
    <xdr:sp macro="" textlink="">
      <xdr:nvSpPr>
        <xdr:cNvPr id="120" name="フローチャート: 判断 119"/>
        <xdr:cNvSpPr/>
      </xdr:nvSpPr>
      <xdr:spPr>
        <a:xfrm>
          <a:off x="4584700" y="97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167487</xdr:rowOff>
    </xdr:from>
    <xdr:to>
      <xdr:col>19</xdr:col>
      <xdr:colOff>177800</xdr:colOff>
      <xdr:row>57</xdr:row>
      <xdr:rowOff>66002</xdr:rowOff>
    </xdr:to>
    <xdr:cxnSp macro="">
      <xdr:nvCxnSpPr>
        <xdr:cNvPr id="121" name="直線コネクタ 120"/>
        <xdr:cNvCxnSpPr/>
      </xdr:nvCxnSpPr>
      <xdr:spPr>
        <a:xfrm flipV="1">
          <a:off x="2908300" y="8568537"/>
          <a:ext cx="889000" cy="127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14872</xdr:rowOff>
    </xdr:from>
    <xdr:to>
      <xdr:col>20</xdr:col>
      <xdr:colOff>38100</xdr:colOff>
      <xdr:row>50</xdr:row>
      <xdr:rowOff>116472</xdr:rowOff>
    </xdr:to>
    <xdr:sp macro="" textlink="">
      <xdr:nvSpPr>
        <xdr:cNvPr id="122" name="フローチャート: 判断 121"/>
        <xdr:cNvSpPr/>
      </xdr:nvSpPr>
      <xdr:spPr>
        <a:xfrm>
          <a:off x="3746500" y="858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107599</xdr:rowOff>
    </xdr:from>
    <xdr:ext cx="599010" cy="259045"/>
    <xdr:sp macro="" textlink="">
      <xdr:nvSpPr>
        <xdr:cNvPr id="123" name="テキスト ボックス 122"/>
        <xdr:cNvSpPr txBox="1"/>
      </xdr:nvSpPr>
      <xdr:spPr>
        <a:xfrm>
          <a:off x="3497795" y="8680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48590</xdr:rowOff>
    </xdr:from>
    <xdr:to>
      <xdr:col>15</xdr:col>
      <xdr:colOff>50800</xdr:colOff>
      <xdr:row>57</xdr:row>
      <xdr:rowOff>66002</xdr:rowOff>
    </xdr:to>
    <xdr:cxnSp macro="">
      <xdr:nvCxnSpPr>
        <xdr:cNvPr id="124" name="直線コネクタ 123"/>
        <xdr:cNvCxnSpPr/>
      </xdr:nvCxnSpPr>
      <xdr:spPr>
        <a:xfrm>
          <a:off x="2019300" y="9821240"/>
          <a:ext cx="889000" cy="1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92735</xdr:rowOff>
    </xdr:from>
    <xdr:to>
      <xdr:col>15</xdr:col>
      <xdr:colOff>101600</xdr:colOff>
      <xdr:row>58</xdr:row>
      <xdr:rowOff>22885</xdr:rowOff>
    </xdr:to>
    <xdr:sp macro="" textlink="">
      <xdr:nvSpPr>
        <xdr:cNvPr id="125" name="フローチャート: 判断 124"/>
        <xdr:cNvSpPr/>
      </xdr:nvSpPr>
      <xdr:spPr>
        <a:xfrm>
          <a:off x="2857500" y="986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14012</xdr:rowOff>
    </xdr:from>
    <xdr:ext cx="534377" cy="259045"/>
    <xdr:sp macro="" textlink="">
      <xdr:nvSpPr>
        <xdr:cNvPr id="126" name="テキスト ボックス 125"/>
        <xdr:cNvSpPr txBox="1"/>
      </xdr:nvSpPr>
      <xdr:spPr>
        <a:xfrm>
          <a:off x="2641111" y="995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48590</xdr:rowOff>
    </xdr:from>
    <xdr:to>
      <xdr:col>10</xdr:col>
      <xdr:colOff>114300</xdr:colOff>
      <xdr:row>57</xdr:row>
      <xdr:rowOff>101206</xdr:rowOff>
    </xdr:to>
    <xdr:cxnSp macro="">
      <xdr:nvCxnSpPr>
        <xdr:cNvPr id="127" name="直線コネクタ 126"/>
        <xdr:cNvCxnSpPr/>
      </xdr:nvCxnSpPr>
      <xdr:spPr>
        <a:xfrm flipV="1">
          <a:off x="1130300" y="9821240"/>
          <a:ext cx="889000" cy="5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103911</xdr:rowOff>
    </xdr:from>
    <xdr:to>
      <xdr:col>10</xdr:col>
      <xdr:colOff>165100</xdr:colOff>
      <xdr:row>58</xdr:row>
      <xdr:rowOff>34061</xdr:rowOff>
    </xdr:to>
    <xdr:sp macro="" textlink="">
      <xdr:nvSpPr>
        <xdr:cNvPr id="128" name="フローチャート: 判断 127"/>
        <xdr:cNvSpPr/>
      </xdr:nvSpPr>
      <xdr:spPr>
        <a:xfrm>
          <a:off x="1968500" y="98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25188</xdr:rowOff>
    </xdr:from>
    <xdr:ext cx="534377" cy="259045"/>
    <xdr:sp macro="" textlink="">
      <xdr:nvSpPr>
        <xdr:cNvPr id="129" name="テキスト ボックス 128"/>
        <xdr:cNvSpPr txBox="1"/>
      </xdr:nvSpPr>
      <xdr:spPr>
        <a:xfrm>
          <a:off x="1752111" y="996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138799</xdr:rowOff>
    </xdr:from>
    <xdr:to>
      <xdr:col>6</xdr:col>
      <xdr:colOff>38100</xdr:colOff>
      <xdr:row>58</xdr:row>
      <xdr:rowOff>68949</xdr:rowOff>
    </xdr:to>
    <xdr:sp macro="" textlink="">
      <xdr:nvSpPr>
        <xdr:cNvPr id="130" name="フローチャート: 判断 129"/>
        <xdr:cNvSpPr/>
      </xdr:nvSpPr>
      <xdr:spPr>
        <a:xfrm>
          <a:off x="1079500" y="9911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60076</xdr:rowOff>
    </xdr:from>
    <xdr:ext cx="534377" cy="259045"/>
    <xdr:sp macro="" textlink="">
      <xdr:nvSpPr>
        <xdr:cNvPr id="131" name="テキスト ボックス 130"/>
        <xdr:cNvSpPr txBox="1"/>
      </xdr:nvSpPr>
      <xdr:spPr>
        <a:xfrm>
          <a:off x="863111" y="1000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141732</xdr:rowOff>
    </xdr:from>
    <xdr:to>
      <xdr:col>24</xdr:col>
      <xdr:colOff>114300</xdr:colOff>
      <xdr:row>57</xdr:row>
      <xdr:rowOff>71882</xdr:rowOff>
    </xdr:to>
    <xdr:sp macro="" textlink="">
      <xdr:nvSpPr>
        <xdr:cNvPr id="137" name="楕円 136"/>
        <xdr:cNvSpPr/>
      </xdr:nvSpPr>
      <xdr:spPr>
        <a:xfrm>
          <a:off x="4584700" y="974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164609</xdr:rowOff>
    </xdr:from>
    <xdr:ext cx="534377" cy="259045"/>
    <xdr:sp macro="" textlink="">
      <xdr:nvSpPr>
        <xdr:cNvPr id="138" name="総務費該当値テキスト"/>
        <xdr:cNvSpPr txBox="1"/>
      </xdr:nvSpPr>
      <xdr:spPr>
        <a:xfrm>
          <a:off x="4686300" y="959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116687</xdr:rowOff>
    </xdr:from>
    <xdr:to>
      <xdr:col>20</xdr:col>
      <xdr:colOff>38100</xdr:colOff>
      <xdr:row>50</xdr:row>
      <xdr:rowOff>46837</xdr:rowOff>
    </xdr:to>
    <xdr:sp macro="" textlink="">
      <xdr:nvSpPr>
        <xdr:cNvPr id="139" name="楕円 138"/>
        <xdr:cNvSpPr/>
      </xdr:nvSpPr>
      <xdr:spPr>
        <a:xfrm>
          <a:off x="3746500" y="851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63364</xdr:rowOff>
    </xdr:from>
    <xdr:ext cx="599010" cy="259045"/>
    <xdr:sp macro="" textlink="">
      <xdr:nvSpPr>
        <xdr:cNvPr id="140" name="テキスト ボックス 139"/>
        <xdr:cNvSpPr txBox="1"/>
      </xdr:nvSpPr>
      <xdr:spPr>
        <a:xfrm>
          <a:off x="3497795" y="8292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15202</xdr:rowOff>
    </xdr:from>
    <xdr:to>
      <xdr:col>15</xdr:col>
      <xdr:colOff>101600</xdr:colOff>
      <xdr:row>57</xdr:row>
      <xdr:rowOff>116802</xdr:rowOff>
    </xdr:to>
    <xdr:sp macro="" textlink="">
      <xdr:nvSpPr>
        <xdr:cNvPr id="141" name="楕円 140"/>
        <xdr:cNvSpPr/>
      </xdr:nvSpPr>
      <xdr:spPr>
        <a:xfrm>
          <a:off x="2857500" y="978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133329</xdr:rowOff>
    </xdr:from>
    <xdr:ext cx="534377" cy="259045"/>
    <xdr:sp macro="" textlink="">
      <xdr:nvSpPr>
        <xdr:cNvPr id="142" name="テキスト ボックス 141"/>
        <xdr:cNvSpPr txBox="1"/>
      </xdr:nvSpPr>
      <xdr:spPr>
        <a:xfrm>
          <a:off x="2641111" y="956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169240</xdr:rowOff>
    </xdr:from>
    <xdr:to>
      <xdr:col>10</xdr:col>
      <xdr:colOff>165100</xdr:colOff>
      <xdr:row>57</xdr:row>
      <xdr:rowOff>99390</xdr:rowOff>
    </xdr:to>
    <xdr:sp macro="" textlink="">
      <xdr:nvSpPr>
        <xdr:cNvPr id="143" name="楕円 142"/>
        <xdr:cNvSpPr/>
      </xdr:nvSpPr>
      <xdr:spPr>
        <a:xfrm>
          <a:off x="1968500" y="97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115917</xdr:rowOff>
    </xdr:from>
    <xdr:ext cx="534377" cy="259045"/>
    <xdr:sp macro="" textlink="">
      <xdr:nvSpPr>
        <xdr:cNvPr id="144" name="テキスト ボックス 143"/>
        <xdr:cNvSpPr txBox="1"/>
      </xdr:nvSpPr>
      <xdr:spPr>
        <a:xfrm>
          <a:off x="1752111" y="954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50406</xdr:rowOff>
    </xdr:from>
    <xdr:to>
      <xdr:col>6</xdr:col>
      <xdr:colOff>38100</xdr:colOff>
      <xdr:row>57</xdr:row>
      <xdr:rowOff>152006</xdr:rowOff>
    </xdr:to>
    <xdr:sp macro="" textlink="">
      <xdr:nvSpPr>
        <xdr:cNvPr id="145" name="楕円 144"/>
        <xdr:cNvSpPr/>
      </xdr:nvSpPr>
      <xdr:spPr>
        <a:xfrm>
          <a:off x="1079500" y="982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168533</xdr:rowOff>
    </xdr:from>
    <xdr:ext cx="534377" cy="259045"/>
    <xdr:sp macro="" textlink="">
      <xdr:nvSpPr>
        <xdr:cNvPr id="146" name="テキスト ボックス 145"/>
        <xdr:cNvSpPr txBox="1"/>
      </xdr:nvSpPr>
      <xdr:spPr>
        <a:xfrm>
          <a:off x="863111" y="959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8135</xdr:rowOff>
    </xdr:from>
    <xdr:to>
      <xdr:col>24</xdr:col>
      <xdr:colOff>62865</xdr:colOff>
      <xdr:row>78</xdr:row>
      <xdr:rowOff>99489</xdr:rowOff>
    </xdr:to>
    <xdr:cxnSp macro="">
      <xdr:nvCxnSpPr>
        <xdr:cNvPr id="173" name="直線コネクタ 172"/>
        <xdr:cNvCxnSpPr/>
      </xdr:nvCxnSpPr>
      <xdr:spPr>
        <a:xfrm flipV="1">
          <a:off x="4633595" y="12009635"/>
          <a:ext cx="1270" cy="1462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103316</xdr:rowOff>
    </xdr:from>
    <xdr:ext cx="599010" cy="259045"/>
    <xdr:sp macro="" textlink="">
      <xdr:nvSpPr>
        <xdr:cNvPr id="174" name="民生費最小値テキスト"/>
        <xdr:cNvSpPr txBox="1"/>
      </xdr:nvSpPr>
      <xdr:spPr>
        <a:xfrm>
          <a:off x="4686300" y="1347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99489</xdr:rowOff>
    </xdr:from>
    <xdr:to>
      <xdr:col>24</xdr:col>
      <xdr:colOff>152400</xdr:colOff>
      <xdr:row>78</xdr:row>
      <xdr:rowOff>99489</xdr:rowOff>
    </xdr:to>
    <xdr:cxnSp macro="">
      <xdr:nvCxnSpPr>
        <xdr:cNvPr id="175" name="直線コネクタ 174"/>
        <xdr:cNvCxnSpPr/>
      </xdr:nvCxnSpPr>
      <xdr:spPr>
        <a:xfrm>
          <a:off x="4546600" y="1347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126262</xdr:rowOff>
    </xdr:from>
    <xdr:ext cx="599010" cy="259045"/>
    <xdr:sp macro="" textlink="">
      <xdr:nvSpPr>
        <xdr:cNvPr id="176" name="民生費最大値テキスト"/>
        <xdr:cNvSpPr txBox="1"/>
      </xdr:nvSpPr>
      <xdr:spPr>
        <a:xfrm>
          <a:off x="4686300" y="1178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8135</xdr:rowOff>
    </xdr:from>
    <xdr:to>
      <xdr:col>24</xdr:col>
      <xdr:colOff>152400</xdr:colOff>
      <xdr:row>70</xdr:row>
      <xdr:rowOff>8135</xdr:rowOff>
    </xdr:to>
    <xdr:cxnSp macro="">
      <xdr:nvCxnSpPr>
        <xdr:cNvPr id="177" name="直線コネクタ 176"/>
        <xdr:cNvCxnSpPr/>
      </xdr:nvCxnSpPr>
      <xdr:spPr>
        <a:xfrm>
          <a:off x="4546600" y="1200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70717</xdr:rowOff>
    </xdr:from>
    <xdr:to>
      <xdr:col>24</xdr:col>
      <xdr:colOff>63500</xdr:colOff>
      <xdr:row>75</xdr:row>
      <xdr:rowOff>157683</xdr:rowOff>
    </xdr:to>
    <xdr:cxnSp macro="">
      <xdr:nvCxnSpPr>
        <xdr:cNvPr id="178" name="直線コネクタ 177"/>
        <xdr:cNvCxnSpPr/>
      </xdr:nvCxnSpPr>
      <xdr:spPr>
        <a:xfrm flipV="1">
          <a:off x="3797300" y="12758017"/>
          <a:ext cx="838200" cy="25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74610</xdr:rowOff>
    </xdr:from>
    <xdr:ext cx="599010" cy="259045"/>
    <xdr:sp macro="" textlink="">
      <xdr:nvSpPr>
        <xdr:cNvPr id="179" name="民生費平均値テキスト"/>
        <xdr:cNvSpPr txBox="1"/>
      </xdr:nvSpPr>
      <xdr:spPr>
        <a:xfrm>
          <a:off x="4686300" y="12933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96183</xdr:rowOff>
    </xdr:from>
    <xdr:to>
      <xdr:col>24</xdr:col>
      <xdr:colOff>114300</xdr:colOff>
      <xdr:row>76</xdr:row>
      <xdr:rowOff>26333</xdr:rowOff>
    </xdr:to>
    <xdr:sp macro="" textlink="">
      <xdr:nvSpPr>
        <xdr:cNvPr id="180" name="フローチャート: 判断 179"/>
        <xdr:cNvSpPr/>
      </xdr:nvSpPr>
      <xdr:spPr>
        <a:xfrm>
          <a:off x="4584700" y="1295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157683</xdr:rowOff>
    </xdr:from>
    <xdr:to>
      <xdr:col>19</xdr:col>
      <xdr:colOff>177800</xdr:colOff>
      <xdr:row>76</xdr:row>
      <xdr:rowOff>79840</xdr:rowOff>
    </xdr:to>
    <xdr:cxnSp macro="">
      <xdr:nvCxnSpPr>
        <xdr:cNvPr id="181" name="直線コネクタ 180"/>
        <xdr:cNvCxnSpPr/>
      </xdr:nvCxnSpPr>
      <xdr:spPr>
        <a:xfrm flipV="1">
          <a:off x="2908300" y="13016433"/>
          <a:ext cx="889000" cy="9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163206</xdr:rowOff>
    </xdr:from>
    <xdr:to>
      <xdr:col>20</xdr:col>
      <xdr:colOff>38100</xdr:colOff>
      <xdr:row>77</xdr:row>
      <xdr:rowOff>93356</xdr:rowOff>
    </xdr:to>
    <xdr:sp macro="" textlink="">
      <xdr:nvSpPr>
        <xdr:cNvPr id="182" name="フローチャート: 判断 181"/>
        <xdr:cNvSpPr/>
      </xdr:nvSpPr>
      <xdr:spPr>
        <a:xfrm>
          <a:off x="37465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84483</xdr:rowOff>
    </xdr:from>
    <xdr:ext cx="599010" cy="259045"/>
    <xdr:sp macro="" textlink="">
      <xdr:nvSpPr>
        <xdr:cNvPr id="183" name="テキスト ボックス 182"/>
        <xdr:cNvSpPr txBox="1"/>
      </xdr:nvSpPr>
      <xdr:spPr>
        <a:xfrm>
          <a:off x="3497795" y="1328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79840</xdr:rowOff>
    </xdr:from>
    <xdr:to>
      <xdr:col>15</xdr:col>
      <xdr:colOff>50800</xdr:colOff>
      <xdr:row>76</xdr:row>
      <xdr:rowOff>104353</xdr:rowOff>
    </xdr:to>
    <xdr:cxnSp macro="">
      <xdr:nvCxnSpPr>
        <xdr:cNvPr id="184" name="直線コネクタ 183"/>
        <xdr:cNvCxnSpPr/>
      </xdr:nvCxnSpPr>
      <xdr:spPr>
        <a:xfrm flipV="1">
          <a:off x="2019300" y="13110040"/>
          <a:ext cx="889000" cy="2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42211</xdr:rowOff>
    </xdr:from>
    <xdr:to>
      <xdr:col>15</xdr:col>
      <xdr:colOff>101600</xdr:colOff>
      <xdr:row>77</xdr:row>
      <xdr:rowOff>143811</xdr:rowOff>
    </xdr:to>
    <xdr:sp macro="" textlink="">
      <xdr:nvSpPr>
        <xdr:cNvPr id="185" name="フローチャート: 判断 184"/>
        <xdr:cNvSpPr/>
      </xdr:nvSpPr>
      <xdr:spPr>
        <a:xfrm>
          <a:off x="2857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134938</xdr:rowOff>
    </xdr:from>
    <xdr:ext cx="599010" cy="259045"/>
    <xdr:sp macro="" textlink="">
      <xdr:nvSpPr>
        <xdr:cNvPr id="186" name="テキスト ボックス 185"/>
        <xdr:cNvSpPr txBox="1"/>
      </xdr:nvSpPr>
      <xdr:spPr>
        <a:xfrm>
          <a:off x="2608795" y="1333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95079</xdr:rowOff>
    </xdr:from>
    <xdr:to>
      <xdr:col>10</xdr:col>
      <xdr:colOff>114300</xdr:colOff>
      <xdr:row>76</xdr:row>
      <xdr:rowOff>104353</xdr:rowOff>
    </xdr:to>
    <xdr:cxnSp macro="">
      <xdr:nvCxnSpPr>
        <xdr:cNvPr id="187" name="直線コネクタ 186"/>
        <xdr:cNvCxnSpPr/>
      </xdr:nvCxnSpPr>
      <xdr:spPr>
        <a:xfrm>
          <a:off x="1130300" y="13125279"/>
          <a:ext cx="889000" cy="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132792</xdr:rowOff>
    </xdr:from>
    <xdr:to>
      <xdr:col>10</xdr:col>
      <xdr:colOff>165100</xdr:colOff>
      <xdr:row>78</xdr:row>
      <xdr:rowOff>62942</xdr:rowOff>
    </xdr:to>
    <xdr:sp macro="" textlink="">
      <xdr:nvSpPr>
        <xdr:cNvPr id="188" name="フローチャート: 判断 187"/>
        <xdr:cNvSpPr/>
      </xdr:nvSpPr>
      <xdr:spPr>
        <a:xfrm>
          <a:off x="1968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54069</xdr:rowOff>
    </xdr:from>
    <xdr:ext cx="599010" cy="259045"/>
    <xdr:sp macro="" textlink="">
      <xdr:nvSpPr>
        <xdr:cNvPr id="189" name="テキスト ボックス 188"/>
        <xdr:cNvSpPr txBox="1"/>
      </xdr:nvSpPr>
      <xdr:spPr>
        <a:xfrm>
          <a:off x="1719795" y="1342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147934</xdr:rowOff>
    </xdr:from>
    <xdr:to>
      <xdr:col>6</xdr:col>
      <xdr:colOff>38100</xdr:colOff>
      <xdr:row>78</xdr:row>
      <xdr:rowOff>78084</xdr:rowOff>
    </xdr:to>
    <xdr:sp macro="" textlink="">
      <xdr:nvSpPr>
        <xdr:cNvPr id="190" name="フローチャート: 判断 189"/>
        <xdr:cNvSpPr/>
      </xdr:nvSpPr>
      <xdr:spPr>
        <a:xfrm>
          <a:off x="1079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69211</xdr:rowOff>
    </xdr:from>
    <xdr:ext cx="599010" cy="259045"/>
    <xdr:sp macro="" textlink="">
      <xdr:nvSpPr>
        <xdr:cNvPr id="191" name="テキスト ボックス 190"/>
        <xdr:cNvSpPr txBox="1"/>
      </xdr:nvSpPr>
      <xdr:spPr>
        <a:xfrm>
          <a:off x="830795" y="1344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19917</xdr:rowOff>
    </xdr:from>
    <xdr:to>
      <xdr:col>24</xdr:col>
      <xdr:colOff>114300</xdr:colOff>
      <xdr:row>74</xdr:row>
      <xdr:rowOff>121517</xdr:rowOff>
    </xdr:to>
    <xdr:sp macro="" textlink="">
      <xdr:nvSpPr>
        <xdr:cNvPr id="197" name="楕円 196"/>
        <xdr:cNvSpPr/>
      </xdr:nvSpPr>
      <xdr:spPr>
        <a:xfrm>
          <a:off x="4584700" y="1270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42794</xdr:rowOff>
    </xdr:from>
    <xdr:ext cx="599010" cy="259045"/>
    <xdr:sp macro="" textlink="">
      <xdr:nvSpPr>
        <xdr:cNvPr id="198" name="民生費該当値テキスト"/>
        <xdr:cNvSpPr txBox="1"/>
      </xdr:nvSpPr>
      <xdr:spPr>
        <a:xfrm>
          <a:off x="4686300" y="12558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106883</xdr:rowOff>
    </xdr:from>
    <xdr:to>
      <xdr:col>20</xdr:col>
      <xdr:colOff>38100</xdr:colOff>
      <xdr:row>76</xdr:row>
      <xdr:rowOff>37033</xdr:rowOff>
    </xdr:to>
    <xdr:sp macro="" textlink="">
      <xdr:nvSpPr>
        <xdr:cNvPr id="199" name="楕円 198"/>
        <xdr:cNvSpPr/>
      </xdr:nvSpPr>
      <xdr:spPr>
        <a:xfrm>
          <a:off x="3746500" y="1296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53560</xdr:rowOff>
    </xdr:from>
    <xdr:ext cx="599010" cy="259045"/>
    <xdr:sp macro="" textlink="">
      <xdr:nvSpPr>
        <xdr:cNvPr id="200" name="テキスト ボックス 199"/>
        <xdr:cNvSpPr txBox="1"/>
      </xdr:nvSpPr>
      <xdr:spPr>
        <a:xfrm>
          <a:off x="3497795" y="1274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29040</xdr:rowOff>
    </xdr:from>
    <xdr:to>
      <xdr:col>15</xdr:col>
      <xdr:colOff>101600</xdr:colOff>
      <xdr:row>76</xdr:row>
      <xdr:rowOff>130640</xdr:rowOff>
    </xdr:to>
    <xdr:sp macro="" textlink="">
      <xdr:nvSpPr>
        <xdr:cNvPr id="201" name="楕円 200"/>
        <xdr:cNvSpPr/>
      </xdr:nvSpPr>
      <xdr:spPr>
        <a:xfrm>
          <a:off x="2857500" y="130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147166</xdr:rowOff>
    </xdr:from>
    <xdr:ext cx="599010" cy="259045"/>
    <xdr:sp macro="" textlink="">
      <xdr:nvSpPr>
        <xdr:cNvPr id="202" name="テキスト ボックス 201"/>
        <xdr:cNvSpPr txBox="1"/>
      </xdr:nvSpPr>
      <xdr:spPr>
        <a:xfrm>
          <a:off x="2608795" y="1283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53553</xdr:rowOff>
    </xdr:from>
    <xdr:to>
      <xdr:col>10</xdr:col>
      <xdr:colOff>165100</xdr:colOff>
      <xdr:row>76</xdr:row>
      <xdr:rowOff>155153</xdr:rowOff>
    </xdr:to>
    <xdr:sp macro="" textlink="">
      <xdr:nvSpPr>
        <xdr:cNvPr id="203" name="楕円 202"/>
        <xdr:cNvSpPr/>
      </xdr:nvSpPr>
      <xdr:spPr>
        <a:xfrm>
          <a:off x="1968500" y="1308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231</xdr:rowOff>
    </xdr:from>
    <xdr:ext cx="599010" cy="259045"/>
    <xdr:sp macro="" textlink="">
      <xdr:nvSpPr>
        <xdr:cNvPr id="204" name="テキスト ボックス 203"/>
        <xdr:cNvSpPr txBox="1"/>
      </xdr:nvSpPr>
      <xdr:spPr>
        <a:xfrm>
          <a:off x="1719795" y="1285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44279</xdr:rowOff>
    </xdr:from>
    <xdr:to>
      <xdr:col>6</xdr:col>
      <xdr:colOff>38100</xdr:colOff>
      <xdr:row>76</xdr:row>
      <xdr:rowOff>145879</xdr:rowOff>
    </xdr:to>
    <xdr:sp macro="" textlink="">
      <xdr:nvSpPr>
        <xdr:cNvPr id="205" name="楕円 204"/>
        <xdr:cNvSpPr/>
      </xdr:nvSpPr>
      <xdr:spPr>
        <a:xfrm>
          <a:off x="1079500" y="1307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162406</xdr:rowOff>
    </xdr:from>
    <xdr:ext cx="599010" cy="259045"/>
    <xdr:sp macro="" textlink="">
      <xdr:nvSpPr>
        <xdr:cNvPr id="206" name="テキスト ボックス 205"/>
        <xdr:cNvSpPr txBox="1"/>
      </xdr:nvSpPr>
      <xdr:spPr>
        <a:xfrm>
          <a:off x="830795" y="12849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44472</xdr:rowOff>
    </xdr:from>
    <xdr:to>
      <xdr:col>24</xdr:col>
      <xdr:colOff>62865</xdr:colOff>
      <xdr:row>97</xdr:row>
      <xdr:rowOff>165009</xdr:rowOff>
    </xdr:to>
    <xdr:cxnSp macro="">
      <xdr:nvCxnSpPr>
        <xdr:cNvPr id="233" name="直線コネクタ 232"/>
        <xdr:cNvCxnSpPr/>
      </xdr:nvCxnSpPr>
      <xdr:spPr>
        <a:xfrm flipV="1">
          <a:off x="4633595" y="15646422"/>
          <a:ext cx="1270" cy="11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168836</xdr:rowOff>
    </xdr:from>
    <xdr:ext cx="534377" cy="259045"/>
    <xdr:sp macro="" textlink="">
      <xdr:nvSpPr>
        <xdr:cNvPr id="234" name="衛生費最小値テキスト"/>
        <xdr:cNvSpPr txBox="1"/>
      </xdr:nvSpPr>
      <xdr:spPr>
        <a:xfrm>
          <a:off x="4686300" y="1679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165009</xdr:rowOff>
    </xdr:from>
    <xdr:to>
      <xdr:col>24</xdr:col>
      <xdr:colOff>152400</xdr:colOff>
      <xdr:row>97</xdr:row>
      <xdr:rowOff>165009</xdr:rowOff>
    </xdr:to>
    <xdr:cxnSp macro="">
      <xdr:nvCxnSpPr>
        <xdr:cNvPr id="235" name="直線コネクタ 234"/>
        <xdr:cNvCxnSpPr/>
      </xdr:nvCxnSpPr>
      <xdr:spPr>
        <a:xfrm>
          <a:off x="4546600" y="1679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162599</xdr:rowOff>
    </xdr:from>
    <xdr:ext cx="599010" cy="259045"/>
    <xdr:sp macro="" textlink="">
      <xdr:nvSpPr>
        <xdr:cNvPr id="236" name="衛生費最大値テキスト"/>
        <xdr:cNvSpPr txBox="1"/>
      </xdr:nvSpPr>
      <xdr:spPr>
        <a:xfrm>
          <a:off x="4686300" y="154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44472</xdr:rowOff>
    </xdr:from>
    <xdr:to>
      <xdr:col>24</xdr:col>
      <xdr:colOff>152400</xdr:colOff>
      <xdr:row>91</xdr:row>
      <xdr:rowOff>44472</xdr:rowOff>
    </xdr:to>
    <xdr:cxnSp macro="">
      <xdr:nvCxnSpPr>
        <xdr:cNvPr id="237" name="直線コネクタ 236"/>
        <xdr:cNvCxnSpPr/>
      </xdr:nvCxnSpPr>
      <xdr:spPr>
        <a:xfrm>
          <a:off x="4546600" y="1564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36993</xdr:rowOff>
    </xdr:from>
    <xdr:to>
      <xdr:col>24</xdr:col>
      <xdr:colOff>63500</xdr:colOff>
      <xdr:row>97</xdr:row>
      <xdr:rowOff>29139</xdr:rowOff>
    </xdr:to>
    <xdr:cxnSp macro="">
      <xdr:nvCxnSpPr>
        <xdr:cNvPr id="238" name="直線コネクタ 237"/>
        <xdr:cNvCxnSpPr/>
      </xdr:nvCxnSpPr>
      <xdr:spPr>
        <a:xfrm flipV="1">
          <a:off x="3797300" y="16324743"/>
          <a:ext cx="838200" cy="33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95952</xdr:rowOff>
    </xdr:from>
    <xdr:ext cx="534377" cy="259045"/>
    <xdr:sp macro="" textlink="">
      <xdr:nvSpPr>
        <xdr:cNvPr id="239" name="衛生費平均値テキスト"/>
        <xdr:cNvSpPr txBox="1"/>
      </xdr:nvSpPr>
      <xdr:spPr>
        <a:xfrm>
          <a:off x="4686300" y="1655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117525</xdr:rowOff>
    </xdr:from>
    <xdr:to>
      <xdr:col>24</xdr:col>
      <xdr:colOff>114300</xdr:colOff>
      <xdr:row>97</xdr:row>
      <xdr:rowOff>47675</xdr:rowOff>
    </xdr:to>
    <xdr:sp macro="" textlink="">
      <xdr:nvSpPr>
        <xdr:cNvPr id="240" name="フローチャート: 判断 239"/>
        <xdr:cNvSpPr/>
      </xdr:nvSpPr>
      <xdr:spPr>
        <a:xfrm>
          <a:off x="4584700" y="1657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29139</xdr:rowOff>
    </xdr:from>
    <xdr:to>
      <xdr:col>19</xdr:col>
      <xdr:colOff>177800</xdr:colOff>
      <xdr:row>97</xdr:row>
      <xdr:rowOff>135356</xdr:rowOff>
    </xdr:to>
    <xdr:cxnSp macro="">
      <xdr:nvCxnSpPr>
        <xdr:cNvPr id="241" name="直線コネクタ 240"/>
        <xdr:cNvCxnSpPr/>
      </xdr:nvCxnSpPr>
      <xdr:spPr>
        <a:xfrm flipV="1">
          <a:off x="2908300" y="16659789"/>
          <a:ext cx="889000" cy="10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28746</xdr:rowOff>
    </xdr:from>
    <xdr:to>
      <xdr:col>20</xdr:col>
      <xdr:colOff>38100</xdr:colOff>
      <xdr:row>98</xdr:row>
      <xdr:rowOff>130346</xdr:rowOff>
    </xdr:to>
    <xdr:sp macro="" textlink="">
      <xdr:nvSpPr>
        <xdr:cNvPr id="242" name="フローチャート: 判断 241"/>
        <xdr:cNvSpPr/>
      </xdr:nvSpPr>
      <xdr:spPr>
        <a:xfrm>
          <a:off x="3746500" y="1683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121473</xdr:rowOff>
    </xdr:from>
    <xdr:ext cx="534377" cy="259045"/>
    <xdr:sp macro="" textlink="">
      <xdr:nvSpPr>
        <xdr:cNvPr id="243" name="テキスト ボックス 242"/>
        <xdr:cNvSpPr txBox="1"/>
      </xdr:nvSpPr>
      <xdr:spPr>
        <a:xfrm>
          <a:off x="3530111" y="1692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135356</xdr:rowOff>
    </xdr:from>
    <xdr:to>
      <xdr:col>15</xdr:col>
      <xdr:colOff>50800</xdr:colOff>
      <xdr:row>97</xdr:row>
      <xdr:rowOff>157759</xdr:rowOff>
    </xdr:to>
    <xdr:cxnSp macro="">
      <xdr:nvCxnSpPr>
        <xdr:cNvPr id="244" name="直線コネクタ 243"/>
        <xdr:cNvCxnSpPr/>
      </xdr:nvCxnSpPr>
      <xdr:spPr>
        <a:xfrm flipV="1">
          <a:off x="2019300" y="16766006"/>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81993</xdr:rowOff>
    </xdr:from>
    <xdr:to>
      <xdr:col>15</xdr:col>
      <xdr:colOff>101600</xdr:colOff>
      <xdr:row>99</xdr:row>
      <xdr:rowOff>12143</xdr:rowOff>
    </xdr:to>
    <xdr:sp macro="" textlink="">
      <xdr:nvSpPr>
        <xdr:cNvPr id="245" name="フローチャート: 判断 244"/>
        <xdr:cNvSpPr/>
      </xdr:nvSpPr>
      <xdr:spPr>
        <a:xfrm>
          <a:off x="2857500" y="1688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3270</xdr:rowOff>
    </xdr:from>
    <xdr:ext cx="534377" cy="259045"/>
    <xdr:sp macro="" textlink="">
      <xdr:nvSpPr>
        <xdr:cNvPr id="246" name="テキスト ボックス 245"/>
        <xdr:cNvSpPr txBox="1"/>
      </xdr:nvSpPr>
      <xdr:spPr>
        <a:xfrm>
          <a:off x="2641111" y="1697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151978</xdr:rowOff>
    </xdr:from>
    <xdr:to>
      <xdr:col>10</xdr:col>
      <xdr:colOff>114300</xdr:colOff>
      <xdr:row>97</xdr:row>
      <xdr:rowOff>157759</xdr:rowOff>
    </xdr:to>
    <xdr:cxnSp macro="">
      <xdr:nvCxnSpPr>
        <xdr:cNvPr id="247" name="直線コネクタ 246"/>
        <xdr:cNvCxnSpPr/>
      </xdr:nvCxnSpPr>
      <xdr:spPr>
        <a:xfrm>
          <a:off x="1130300" y="16782628"/>
          <a:ext cx="889000" cy="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95611</xdr:rowOff>
    </xdr:from>
    <xdr:to>
      <xdr:col>10</xdr:col>
      <xdr:colOff>165100</xdr:colOff>
      <xdr:row>99</xdr:row>
      <xdr:rowOff>25761</xdr:rowOff>
    </xdr:to>
    <xdr:sp macro="" textlink="">
      <xdr:nvSpPr>
        <xdr:cNvPr id="248" name="フローチャート: 判断 247"/>
        <xdr:cNvSpPr/>
      </xdr:nvSpPr>
      <xdr:spPr>
        <a:xfrm>
          <a:off x="1968500" y="168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16888</xdr:rowOff>
    </xdr:from>
    <xdr:ext cx="534377" cy="259045"/>
    <xdr:sp macro="" textlink="">
      <xdr:nvSpPr>
        <xdr:cNvPr id="249" name="テキスト ボックス 248"/>
        <xdr:cNvSpPr txBox="1"/>
      </xdr:nvSpPr>
      <xdr:spPr>
        <a:xfrm>
          <a:off x="1752111" y="169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101391</xdr:rowOff>
    </xdr:from>
    <xdr:to>
      <xdr:col>6</xdr:col>
      <xdr:colOff>38100</xdr:colOff>
      <xdr:row>99</xdr:row>
      <xdr:rowOff>31541</xdr:rowOff>
    </xdr:to>
    <xdr:sp macro="" textlink="">
      <xdr:nvSpPr>
        <xdr:cNvPr id="250" name="フローチャート: 判断 249"/>
        <xdr:cNvSpPr/>
      </xdr:nvSpPr>
      <xdr:spPr>
        <a:xfrm>
          <a:off x="1079500" y="1690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22668</xdr:rowOff>
    </xdr:from>
    <xdr:ext cx="534377" cy="259045"/>
    <xdr:sp macro="" textlink="">
      <xdr:nvSpPr>
        <xdr:cNvPr id="251" name="テキスト ボックス 250"/>
        <xdr:cNvSpPr txBox="1"/>
      </xdr:nvSpPr>
      <xdr:spPr>
        <a:xfrm>
          <a:off x="863111" y="1699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157643</xdr:rowOff>
    </xdr:from>
    <xdr:to>
      <xdr:col>24</xdr:col>
      <xdr:colOff>114300</xdr:colOff>
      <xdr:row>95</xdr:row>
      <xdr:rowOff>87793</xdr:rowOff>
    </xdr:to>
    <xdr:sp macro="" textlink="">
      <xdr:nvSpPr>
        <xdr:cNvPr id="257" name="楕円 256"/>
        <xdr:cNvSpPr/>
      </xdr:nvSpPr>
      <xdr:spPr>
        <a:xfrm>
          <a:off x="4584700" y="1627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9070</xdr:rowOff>
    </xdr:from>
    <xdr:ext cx="534377" cy="259045"/>
    <xdr:sp macro="" textlink="">
      <xdr:nvSpPr>
        <xdr:cNvPr id="258" name="衛生費該当値テキスト"/>
        <xdr:cNvSpPr txBox="1"/>
      </xdr:nvSpPr>
      <xdr:spPr>
        <a:xfrm>
          <a:off x="4686300" y="1612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149789</xdr:rowOff>
    </xdr:from>
    <xdr:to>
      <xdr:col>20</xdr:col>
      <xdr:colOff>38100</xdr:colOff>
      <xdr:row>97</xdr:row>
      <xdr:rowOff>79939</xdr:rowOff>
    </xdr:to>
    <xdr:sp macro="" textlink="">
      <xdr:nvSpPr>
        <xdr:cNvPr id="259" name="楕円 258"/>
        <xdr:cNvSpPr/>
      </xdr:nvSpPr>
      <xdr:spPr>
        <a:xfrm>
          <a:off x="3746500" y="166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96466</xdr:rowOff>
    </xdr:from>
    <xdr:ext cx="534377" cy="259045"/>
    <xdr:sp macro="" textlink="">
      <xdr:nvSpPr>
        <xdr:cNvPr id="260" name="テキスト ボックス 259"/>
        <xdr:cNvSpPr txBox="1"/>
      </xdr:nvSpPr>
      <xdr:spPr>
        <a:xfrm>
          <a:off x="3530111" y="163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84556</xdr:rowOff>
    </xdr:from>
    <xdr:to>
      <xdr:col>15</xdr:col>
      <xdr:colOff>101600</xdr:colOff>
      <xdr:row>98</xdr:row>
      <xdr:rowOff>14706</xdr:rowOff>
    </xdr:to>
    <xdr:sp macro="" textlink="">
      <xdr:nvSpPr>
        <xdr:cNvPr id="261" name="楕円 260"/>
        <xdr:cNvSpPr/>
      </xdr:nvSpPr>
      <xdr:spPr>
        <a:xfrm>
          <a:off x="2857500" y="1671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31233</xdr:rowOff>
    </xdr:from>
    <xdr:ext cx="534377" cy="259045"/>
    <xdr:sp macro="" textlink="">
      <xdr:nvSpPr>
        <xdr:cNvPr id="262" name="テキスト ボックス 261"/>
        <xdr:cNvSpPr txBox="1"/>
      </xdr:nvSpPr>
      <xdr:spPr>
        <a:xfrm>
          <a:off x="2641111" y="1649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106959</xdr:rowOff>
    </xdr:from>
    <xdr:to>
      <xdr:col>10</xdr:col>
      <xdr:colOff>165100</xdr:colOff>
      <xdr:row>98</xdr:row>
      <xdr:rowOff>37109</xdr:rowOff>
    </xdr:to>
    <xdr:sp macro="" textlink="">
      <xdr:nvSpPr>
        <xdr:cNvPr id="263" name="楕円 262"/>
        <xdr:cNvSpPr/>
      </xdr:nvSpPr>
      <xdr:spPr>
        <a:xfrm>
          <a:off x="1968500" y="1673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53636</xdr:rowOff>
    </xdr:from>
    <xdr:ext cx="534377" cy="259045"/>
    <xdr:sp macro="" textlink="">
      <xdr:nvSpPr>
        <xdr:cNvPr id="264" name="テキスト ボックス 263"/>
        <xdr:cNvSpPr txBox="1"/>
      </xdr:nvSpPr>
      <xdr:spPr>
        <a:xfrm>
          <a:off x="1752111" y="1651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101178</xdr:rowOff>
    </xdr:from>
    <xdr:to>
      <xdr:col>6</xdr:col>
      <xdr:colOff>38100</xdr:colOff>
      <xdr:row>98</xdr:row>
      <xdr:rowOff>31328</xdr:rowOff>
    </xdr:to>
    <xdr:sp macro="" textlink="">
      <xdr:nvSpPr>
        <xdr:cNvPr id="265" name="楕円 264"/>
        <xdr:cNvSpPr/>
      </xdr:nvSpPr>
      <xdr:spPr>
        <a:xfrm>
          <a:off x="1079500" y="1673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47855</xdr:rowOff>
    </xdr:from>
    <xdr:ext cx="534377" cy="259045"/>
    <xdr:sp macro="" textlink="">
      <xdr:nvSpPr>
        <xdr:cNvPr id="266" name="テキスト ボックス 265"/>
        <xdr:cNvSpPr txBox="1"/>
      </xdr:nvSpPr>
      <xdr:spPr>
        <a:xfrm>
          <a:off x="863111" y="1650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99314</xdr:rowOff>
    </xdr:from>
    <xdr:to>
      <xdr:col>54</xdr:col>
      <xdr:colOff>189865</xdr:colOff>
      <xdr:row>38</xdr:row>
      <xdr:rowOff>169418</xdr:rowOff>
    </xdr:to>
    <xdr:cxnSp macro="">
      <xdr:nvCxnSpPr>
        <xdr:cNvPr id="290" name="直線コネクタ 289"/>
        <xdr:cNvCxnSpPr/>
      </xdr:nvCxnSpPr>
      <xdr:spPr>
        <a:xfrm flipV="1">
          <a:off x="10475595" y="5585714"/>
          <a:ext cx="1270" cy="1098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1795</xdr:rowOff>
    </xdr:from>
    <xdr:ext cx="378565" cy="259045"/>
    <xdr:sp macro="" textlink="">
      <xdr:nvSpPr>
        <xdr:cNvPr id="291" name="労働費最小値テキスト"/>
        <xdr:cNvSpPr txBox="1"/>
      </xdr:nvSpPr>
      <xdr:spPr>
        <a:xfrm>
          <a:off x="10528300" y="6688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169418</xdr:rowOff>
    </xdr:from>
    <xdr:to>
      <xdr:col>55</xdr:col>
      <xdr:colOff>88900</xdr:colOff>
      <xdr:row>38</xdr:row>
      <xdr:rowOff>169418</xdr:rowOff>
    </xdr:to>
    <xdr:cxnSp macro="">
      <xdr:nvCxnSpPr>
        <xdr:cNvPr id="292" name="直線コネクタ 291"/>
        <xdr:cNvCxnSpPr/>
      </xdr:nvCxnSpPr>
      <xdr:spPr>
        <a:xfrm>
          <a:off x="10388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45991</xdr:rowOff>
    </xdr:from>
    <xdr:ext cx="469744" cy="259045"/>
    <xdr:sp macro="" textlink="">
      <xdr:nvSpPr>
        <xdr:cNvPr id="293" name="労働費最大値テキスト"/>
        <xdr:cNvSpPr txBox="1"/>
      </xdr:nvSpPr>
      <xdr:spPr>
        <a:xfrm>
          <a:off x="10528300" y="536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99314</xdr:rowOff>
    </xdr:from>
    <xdr:to>
      <xdr:col>55</xdr:col>
      <xdr:colOff>88900</xdr:colOff>
      <xdr:row>32</xdr:row>
      <xdr:rowOff>99314</xdr:rowOff>
    </xdr:to>
    <xdr:cxnSp macro="">
      <xdr:nvCxnSpPr>
        <xdr:cNvPr id="294" name="直線コネクタ 293"/>
        <xdr:cNvCxnSpPr/>
      </xdr:nvCxnSpPr>
      <xdr:spPr>
        <a:xfrm>
          <a:off x="10388600" y="558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99314</xdr:rowOff>
    </xdr:from>
    <xdr:to>
      <xdr:col>55</xdr:col>
      <xdr:colOff>0</xdr:colOff>
      <xdr:row>32</xdr:row>
      <xdr:rowOff>141605</xdr:rowOff>
    </xdr:to>
    <xdr:cxnSp macro="">
      <xdr:nvCxnSpPr>
        <xdr:cNvPr id="295" name="直線コネクタ 294"/>
        <xdr:cNvCxnSpPr/>
      </xdr:nvCxnSpPr>
      <xdr:spPr>
        <a:xfrm flipV="1">
          <a:off x="9639300" y="5585714"/>
          <a:ext cx="8382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75709</xdr:rowOff>
    </xdr:from>
    <xdr:ext cx="378565" cy="259045"/>
    <xdr:sp macro="" textlink="">
      <xdr:nvSpPr>
        <xdr:cNvPr id="296" name="労働費平均値テキスト"/>
        <xdr:cNvSpPr txBox="1"/>
      </xdr:nvSpPr>
      <xdr:spPr>
        <a:xfrm>
          <a:off x="10528300" y="64193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97282</xdr:rowOff>
    </xdr:from>
    <xdr:to>
      <xdr:col>55</xdr:col>
      <xdr:colOff>50800</xdr:colOff>
      <xdr:row>38</xdr:row>
      <xdr:rowOff>27432</xdr:rowOff>
    </xdr:to>
    <xdr:sp macro="" textlink="">
      <xdr:nvSpPr>
        <xdr:cNvPr id="297" name="フローチャート: 判断 296"/>
        <xdr:cNvSpPr/>
      </xdr:nvSpPr>
      <xdr:spPr>
        <a:xfrm>
          <a:off x="10426700" y="644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154178</xdr:rowOff>
    </xdr:from>
    <xdr:to>
      <xdr:col>50</xdr:col>
      <xdr:colOff>114300</xdr:colOff>
      <xdr:row>32</xdr:row>
      <xdr:rowOff>141605</xdr:rowOff>
    </xdr:to>
    <xdr:cxnSp macro="">
      <xdr:nvCxnSpPr>
        <xdr:cNvPr id="298" name="直線コネクタ 297"/>
        <xdr:cNvCxnSpPr/>
      </xdr:nvCxnSpPr>
      <xdr:spPr>
        <a:xfrm>
          <a:off x="8750300" y="5469128"/>
          <a:ext cx="889000" cy="1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78613</xdr:rowOff>
    </xdr:from>
    <xdr:to>
      <xdr:col>50</xdr:col>
      <xdr:colOff>165100</xdr:colOff>
      <xdr:row>38</xdr:row>
      <xdr:rowOff>8763</xdr:rowOff>
    </xdr:to>
    <xdr:sp macro="" textlink="">
      <xdr:nvSpPr>
        <xdr:cNvPr id="299" name="フローチャート: 判断 298"/>
        <xdr:cNvSpPr/>
      </xdr:nvSpPr>
      <xdr:spPr>
        <a:xfrm>
          <a:off x="9588500" y="642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171340</xdr:rowOff>
    </xdr:from>
    <xdr:ext cx="378565" cy="259045"/>
    <xdr:sp macro="" textlink="">
      <xdr:nvSpPr>
        <xdr:cNvPr id="300" name="テキスト ボックス 299"/>
        <xdr:cNvSpPr txBox="1"/>
      </xdr:nvSpPr>
      <xdr:spPr>
        <a:xfrm>
          <a:off x="9450017" y="6514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154178</xdr:rowOff>
    </xdr:from>
    <xdr:to>
      <xdr:col>45</xdr:col>
      <xdr:colOff>177800</xdr:colOff>
      <xdr:row>32</xdr:row>
      <xdr:rowOff>39497</xdr:rowOff>
    </xdr:to>
    <xdr:cxnSp macro="">
      <xdr:nvCxnSpPr>
        <xdr:cNvPr id="301" name="直線コネクタ 300"/>
        <xdr:cNvCxnSpPr/>
      </xdr:nvCxnSpPr>
      <xdr:spPr>
        <a:xfrm flipV="1">
          <a:off x="7861300" y="5469128"/>
          <a:ext cx="8890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302" name="フローチャート: 判断 301"/>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159910</xdr:rowOff>
    </xdr:from>
    <xdr:ext cx="378565" cy="259045"/>
    <xdr:sp macro="" textlink="">
      <xdr:nvSpPr>
        <xdr:cNvPr id="303" name="テキスト ボックス 302"/>
        <xdr:cNvSpPr txBox="1"/>
      </xdr:nvSpPr>
      <xdr:spPr>
        <a:xfrm>
          <a:off x="8561017" y="650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39497</xdr:rowOff>
    </xdr:from>
    <xdr:to>
      <xdr:col>41</xdr:col>
      <xdr:colOff>50800</xdr:colOff>
      <xdr:row>32</xdr:row>
      <xdr:rowOff>40259</xdr:rowOff>
    </xdr:to>
    <xdr:cxnSp macro="">
      <xdr:nvCxnSpPr>
        <xdr:cNvPr id="304" name="直線コネクタ 303"/>
        <xdr:cNvCxnSpPr/>
      </xdr:nvCxnSpPr>
      <xdr:spPr>
        <a:xfrm flipV="1">
          <a:off x="6972300" y="552589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62992</xdr:rowOff>
    </xdr:from>
    <xdr:to>
      <xdr:col>41</xdr:col>
      <xdr:colOff>101600</xdr:colOff>
      <xdr:row>37</xdr:row>
      <xdr:rowOff>164592</xdr:rowOff>
    </xdr:to>
    <xdr:sp macro="" textlink="">
      <xdr:nvSpPr>
        <xdr:cNvPr id="305" name="フローチャート: 判断 304"/>
        <xdr:cNvSpPr/>
      </xdr:nvSpPr>
      <xdr:spPr>
        <a:xfrm>
          <a:off x="7810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155719</xdr:rowOff>
    </xdr:from>
    <xdr:ext cx="378565" cy="259045"/>
    <xdr:sp macro="" textlink="">
      <xdr:nvSpPr>
        <xdr:cNvPr id="306" name="テキスト ボックス 305"/>
        <xdr:cNvSpPr txBox="1"/>
      </xdr:nvSpPr>
      <xdr:spPr>
        <a:xfrm>
          <a:off x="7672017"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50419</xdr:rowOff>
    </xdr:from>
    <xdr:to>
      <xdr:col>36</xdr:col>
      <xdr:colOff>165100</xdr:colOff>
      <xdr:row>37</xdr:row>
      <xdr:rowOff>152019</xdr:rowOff>
    </xdr:to>
    <xdr:sp macro="" textlink="">
      <xdr:nvSpPr>
        <xdr:cNvPr id="307" name="フローチャート: 判断 306"/>
        <xdr:cNvSpPr/>
      </xdr:nvSpPr>
      <xdr:spPr>
        <a:xfrm>
          <a:off x="6921500" y="639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143146</xdr:rowOff>
    </xdr:from>
    <xdr:ext cx="378565" cy="259045"/>
    <xdr:sp macro="" textlink="">
      <xdr:nvSpPr>
        <xdr:cNvPr id="308" name="テキスト ボックス 307"/>
        <xdr:cNvSpPr txBox="1"/>
      </xdr:nvSpPr>
      <xdr:spPr>
        <a:xfrm>
          <a:off x="6783017" y="6486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48514</xdr:rowOff>
    </xdr:from>
    <xdr:to>
      <xdr:col>55</xdr:col>
      <xdr:colOff>50800</xdr:colOff>
      <xdr:row>32</xdr:row>
      <xdr:rowOff>150114</xdr:rowOff>
    </xdr:to>
    <xdr:sp macro="" textlink="">
      <xdr:nvSpPr>
        <xdr:cNvPr id="314" name="楕円 313"/>
        <xdr:cNvSpPr/>
      </xdr:nvSpPr>
      <xdr:spPr>
        <a:xfrm>
          <a:off x="10426700" y="553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1541</xdr:rowOff>
    </xdr:from>
    <xdr:ext cx="469744" cy="259045"/>
    <xdr:sp macro="" textlink="">
      <xdr:nvSpPr>
        <xdr:cNvPr id="315" name="労働費該当値テキスト"/>
        <xdr:cNvSpPr txBox="1"/>
      </xdr:nvSpPr>
      <xdr:spPr>
        <a:xfrm>
          <a:off x="10528300" y="54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90805</xdr:rowOff>
    </xdr:from>
    <xdr:to>
      <xdr:col>50</xdr:col>
      <xdr:colOff>165100</xdr:colOff>
      <xdr:row>33</xdr:row>
      <xdr:rowOff>20955</xdr:rowOff>
    </xdr:to>
    <xdr:sp macro="" textlink="">
      <xdr:nvSpPr>
        <xdr:cNvPr id="316" name="楕円 315"/>
        <xdr:cNvSpPr/>
      </xdr:nvSpPr>
      <xdr:spPr>
        <a:xfrm>
          <a:off x="9588500" y="55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37482</xdr:rowOff>
    </xdr:from>
    <xdr:ext cx="469744" cy="259045"/>
    <xdr:sp macro="" textlink="">
      <xdr:nvSpPr>
        <xdr:cNvPr id="317" name="テキスト ボックス 316"/>
        <xdr:cNvSpPr txBox="1"/>
      </xdr:nvSpPr>
      <xdr:spPr>
        <a:xfrm>
          <a:off x="9404428" y="53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103378</xdr:rowOff>
    </xdr:from>
    <xdr:to>
      <xdr:col>46</xdr:col>
      <xdr:colOff>38100</xdr:colOff>
      <xdr:row>32</xdr:row>
      <xdr:rowOff>33528</xdr:rowOff>
    </xdr:to>
    <xdr:sp macro="" textlink="">
      <xdr:nvSpPr>
        <xdr:cNvPr id="318" name="楕円 317"/>
        <xdr:cNvSpPr/>
      </xdr:nvSpPr>
      <xdr:spPr>
        <a:xfrm>
          <a:off x="8699500" y="541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50055</xdr:rowOff>
    </xdr:from>
    <xdr:ext cx="469744" cy="259045"/>
    <xdr:sp macro="" textlink="">
      <xdr:nvSpPr>
        <xdr:cNvPr id="319" name="テキスト ボックス 318"/>
        <xdr:cNvSpPr txBox="1"/>
      </xdr:nvSpPr>
      <xdr:spPr>
        <a:xfrm>
          <a:off x="8515428" y="519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160147</xdr:rowOff>
    </xdr:from>
    <xdr:to>
      <xdr:col>41</xdr:col>
      <xdr:colOff>101600</xdr:colOff>
      <xdr:row>32</xdr:row>
      <xdr:rowOff>90297</xdr:rowOff>
    </xdr:to>
    <xdr:sp macro="" textlink="">
      <xdr:nvSpPr>
        <xdr:cNvPr id="320" name="楕円 319"/>
        <xdr:cNvSpPr/>
      </xdr:nvSpPr>
      <xdr:spPr>
        <a:xfrm>
          <a:off x="7810500" y="547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106824</xdr:rowOff>
    </xdr:from>
    <xdr:ext cx="469744" cy="259045"/>
    <xdr:sp macro="" textlink="">
      <xdr:nvSpPr>
        <xdr:cNvPr id="321" name="テキスト ボックス 320"/>
        <xdr:cNvSpPr txBox="1"/>
      </xdr:nvSpPr>
      <xdr:spPr>
        <a:xfrm>
          <a:off x="7626428" y="525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160909</xdr:rowOff>
    </xdr:from>
    <xdr:to>
      <xdr:col>36</xdr:col>
      <xdr:colOff>165100</xdr:colOff>
      <xdr:row>32</xdr:row>
      <xdr:rowOff>91059</xdr:rowOff>
    </xdr:to>
    <xdr:sp macro="" textlink="">
      <xdr:nvSpPr>
        <xdr:cNvPr id="322" name="楕円 321"/>
        <xdr:cNvSpPr/>
      </xdr:nvSpPr>
      <xdr:spPr>
        <a:xfrm>
          <a:off x="6921500" y="547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107586</xdr:rowOff>
    </xdr:from>
    <xdr:ext cx="469744" cy="259045"/>
    <xdr:sp macro="" textlink="">
      <xdr:nvSpPr>
        <xdr:cNvPr id="323" name="テキスト ボックス 322"/>
        <xdr:cNvSpPr txBox="1"/>
      </xdr:nvSpPr>
      <xdr:spPr>
        <a:xfrm>
          <a:off x="6737428" y="525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7" name="テキスト ボックス 336"/>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9" name="テキスト ボックス 338"/>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1" name="テキスト ボックス 340"/>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3" name="テキスト ボックス 342"/>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5" name="テキスト ボックス 344"/>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128270</xdr:rowOff>
    </xdr:from>
    <xdr:to>
      <xdr:col>54</xdr:col>
      <xdr:colOff>189865</xdr:colOff>
      <xdr:row>59</xdr:row>
      <xdr:rowOff>44450</xdr:rowOff>
    </xdr:to>
    <xdr:cxnSp macro="">
      <xdr:nvCxnSpPr>
        <xdr:cNvPr id="347" name="直線コネクタ 346"/>
        <xdr:cNvCxnSpPr/>
      </xdr:nvCxnSpPr>
      <xdr:spPr>
        <a:xfrm flipV="1">
          <a:off x="10475595" y="8872220"/>
          <a:ext cx="127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8"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9" name="直線コネクタ 348"/>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74947</xdr:rowOff>
    </xdr:from>
    <xdr:ext cx="469744" cy="259045"/>
    <xdr:sp macro="" textlink="">
      <xdr:nvSpPr>
        <xdr:cNvPr id="350" name="農林水産業費最大値テキスト"/>
        <xdr:cNvSpPr txBox="1"/>
      </xdr:nvSpPr>
      <xdr:spPr>
        <a:xfrm>
          <a:off x="10528300" y="864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128270</xdr:rowOff>
    </xdr:from>
    <xdr:to>
      <xdr:col>55</xdr:col>
      <xdr:colOff>88900</xdr:colOff>
      <xdr:row>51</xdr:row>
      <xdr:rowOff>128270</xdr:rowOff>
    </xdr:to>
    <xdr:cxnSp macro="">
      <xdr:nvCxnSpPr>
        <xdr:cNvPr id="351" name="直線コネクタ 350"/>
        <xdr:cNvCxnSpPr/>
      </xdr:nvCxnSpPr>
      <xdr:spPr>
        <a:xfrm>
          <a:off x="10388600" y="887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44450</xdr:rowOff>
    </xdr:from>
    <xdr:to>
      <xdr:col>55</xdr:col>
      <xdr:colOff>0</xdr:colOff>
      <xdr:row>59</xdr:row>
      <xdr:rowOff>44450</xdr:rowOff>
    </xdr:to>
    <xdr:cxnSp macro="">
      <xdr:nvCxnSpPr>
        <xdr:cNvPr id="352" name="直線コネクタ 351"/>
        <xdr:cNvCxnSpPr/>
      </xdr:nvCxnSpPr>
      <xdr:spPr>
        <a:xfrm>
          <a:off x="9639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6621</xdr:rowOff>
    </xdr:from>
    <xdr:ext cx="378565" cy="259045"/>
    <xdr:sp macro="" textlink="">
      <xdr:nvSpPr>
        <xdr:cNvPr id="353" name="農林水産業費平均値テキスト"/>
        <xdr:cNvSpPr txBox="1"/>
      </xdr:nvSpPr>
      <xdr:spPr>
        <a:xfrm>
          <a:off x="10528300" y="9779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155194</xdr:rowOff>
    </xdr:from>
    <xdr:to>
      <xdr:col>55</xdr:col>
      <xdr:colOff>50800</xdr:colOff>
      <xdr:row>58</xdr:row>
      <xdr:rowOff>85344</xdr:rowOff>
    </xdr:to>
    <xdr:sp macro="" textlink="">
      <xdr:nvSpPr>
        <xdr:cNvPr id="354" name="フローチャート: 判断 353"/>
        <xdr:cNvSpPr/>
      </xdr:nvSpPr>
      <xdr:spPr>
        <a:xfrm>
          <a:off x="10426700" y="99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44450</xdr:rowOff>
    </xdr:from>
    <xdr:to>
      <xdr:col>50</xdr:col>
      <xdr:colOff>114300</xdr:colOff>
      <xdr:row>59</xdr:row>
      <xdr:rowOff>44450</xdr:rowOff>
    </xdr:to>
    <xdr:cxnSp macro="">
      <xdr:nvCxnSpPr>
        <xdr:cNvPr id="355" name="直線コネクタ 354"/>
        <xdr:cNvCxnSpPr/>
      </xdr:nvCxnSpPr>
      <xdr:spPr>
        <a:xfrm>
          <a:off x="8750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150622</xdr:rowOff>
    </xdr:from>
    <xdr:to>
      <xdr:col>50</xdr:col>
      <xdr:colOff>165100</xdr:colOff>
      <xdr:row>58</xdr:row>
      <xdr:rowOff>80772</xdr:rowOff>
    </xdr:to>
    <xdr:sp macro="" textlink="">
      <xdr:nvSpPr>
        <xdr:cNvPr id="356" name="フローチャート: 判断 355"/>
        <xdr:cNvSpPr/>
      </xdr:nvSpPr>
      <xdr:spPr>
        <a:xfrm>
          <a:off x="9588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97299</xdr:rowOff>
    </xdr:from>
    <xdr:ext cx="378565" cy="259045"/>
    <xdr:sp macro="" textlink="">
      <xdr:nvSpPr>
        <xdr:cNvPr id="357" name="テキスト ボックス 356"/>
        <xdr:cNvSpPr txBox="1"/>
      </xdr:nvSpPr>
      <xdr:spPr>
        <a:xfrm>
          <a:off x="9450017" y="9698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44450</xdr:rowOff>
    </xdr:from>
    <xdr:to>
      <xdr:col>45</xdr:col>
      <xdr:colOff>177800</xdr:colOff>
      <xdr:row>59</xdr:row>
      <xdr:rowOff>44450</xdr:rowOff>
    </xdr:to>
    <xdr:cxnSp macro="">
      <xdr:nvCxnSpPr>
        <xdr:cNvPr id="358" name="直線コネクタ 357"/>
        <xdr:cNvCxnSpPr/>
      </xdr:nvCxnSpPr>
      <xdr:spPr>
        <a:xfrm>
          <a:off x="7861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2794</xdr:rowOff>
    </xdr:from>
    <xdr:to>
      <xdr:col>46</xdr:col>
      <xdr:colOff>38100</xdr:colOff>
      <xdr:row>58</xdr:row>
      <xdr:rowOff>104394</xdr:rowOff>
    </xdr:to>
    <xdr:sp macro="" textlink="">
      <xdr:nvSpPr>
        <xdr:cNvPr id="359" name="フローチャート: 判断 358"/>
        <xdr:cNvSpPr/>
      </xdr:nvSpPr>
      <xdr:spPr>
        <a:xfrm>
          <a:off x="8699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120921</xdr:rowOff>
    </xdr:from>
    <xdr:ext cx="378565" cy="259045"/>
    <xdr:sp macro="" textlink="">
      <xdr:nvSpPr>
        <xdr:cNvPr id="360" name="テキスト ボックス 359"/>
        <xdr:cNvSpPr txBox="1"/>
      </xdr:nvSpPr>
      <xdr:spPr>
        <a:xfrm>
          <a:off x="8561017" y="9722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44450</xdr:rowOff>
    </xdr:from>
    <xdr:to>
      <xdr:col>41</xdr:col>
      <xdr:colOff>50800</xdr:colOff>
      <xdr:row>59</xdr:row>
      <xdr:rowOff>44450</xdr:rowOff>
    </xdr:to>
    <xdr:cxnSp macro="">
      <xdr:nvCxnSpPr>
        <xdr:cNvPr id="361" name="直線コネクタ 360"/>
        <xdr:cNvCxnSpPr/>
      </xdr:nvCxnSpPr>
      <xdr:spPr>
        <a:xfrm>
          <a:off x="697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104902</xdr:rowOff>
    </xdr:from>
    <xdr:to>
      <xdr:col>41</xdr:col>
      <xdr:colOff>101600</xdr:colOff>
      <xdr:row>58</xdr:row>
      <xdr:rowOff>35052</xdr:rowOff>
    </xdr:to>
    <xdr:sp macro="" textlink="">
      <xdr:nvSpPr>
        <xdr:cNvPr id="362" name="フローチャート: 判断 361"/>
        <xdr:cNvSpPr/>
      </xdr:nvSpPr>
      <xdr:spPr>
        <a:xfrm>
          <a:off x="7810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51579</xdr:rowOff>
    </xdr:from>
    <xdr:ext cx="378565" cy="259045"/>
    <xdr:sp macro="" textlink="">
      <xdr:nvSpPr>
        <xdr:cNvPr id="363" name="テキスト ボックス 362"/>
        <xdr:cNvSpPr txBox="1"/>
      </xdr:nvSpPr>
      <xdr:spPr>
        <a:xfrm>
          <a:off x="7672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51562</xdr:rowOff>
    </xdr:from>
    <xdr:to>
      <xdr:col>36</xdr:col>
      <xdr:colOff>165100</xdr:colOff>
      <xdr:row>58</xdr:row>
      <xdr:rowOff>153162</xdr:rowOff>
    </xdr:to>
    <xdr:sp macro="" textlink="">
      <xdr:nvSpPr>
        <xdr:cNvPr id="364" name="フローチャート: 判断 363"/>
        <xdr:cNvSpPr/>
      </xdr:nvSpPr>
      <xdr:spPr>
        <a:xfrm>
          <a:off x="6921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169689</xdr:rowOff>
    </xdr:from>
    <xdr:ext cx="378565" cy="259045"/>
    <xdr:sp macro="" textlink="">
      <xdr:nvSpPr>
        <xdr:cNvPr id="365" name="テキスト ボックス 364"/>
        <xdr:cNvSpPr txBox="1"/>
      </xdr:nvSpPr>
      <xdr:spPr>
        <a:xfrm>
          <a:off x="6783017" y="977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165100</xdr:rowOff>
    </xdr:from>
    <xdr:to>
      <xdr:col>55</xdr:col>
      <xdr:colOff>50800</xdr:colOff>
      <xdr:row>59</xdr:row>
      <xdr:rowOff>95250</xdr:rowOff>
    </xdr:to>
    <xdr:sp macro="" textlink="">
      <xdr:nvSpPr>
        <xdr:cNvPr id="371" name="楕円 370"/>
        <xdr:cNvSpPr/>
      </xdr:nvSpPr>
      <xdr:spPr>
        <a:xfrm>
          <a:off x="10426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80027</xdr:rowOff>
    </xdr:from>
    <xdr:ext cx="249299" cy="259045"/>
    <xdr:sp macro="" textlink="">
      <xdr:nvSpPr>
        <xdr:cNvPr id="372" name="農林水産業費該当値テキスト"/>
        <xdr:cNvSpPr txBox="1"/>
      </xdr:nvSpPr>
      <xdr:spPr>
        <a:xfrm>
          <a:off x="10528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165100</xdr:rowOff>
    </xdr:from>
    <xdr:to>
      <xdr:col>50</xdr:col>
      <xdr:colOff>165100</xdr:colOff>
      <xdr:row>59</xdr:row>
      <xdr:rowOff>95250</xdr:rowOff>
    </xdr:to>
    <xdr:sp macro="" textlink="">
      <xdr:nvSpPr>
        <xdr:cNvPr id="373" name="楕円 372"/>
        <xdr:cNvSpPr/>
      </xdr:nvSpPr>
      <xdr:spPr>
        <a:xfrm>
          <a:off x="9588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86377</xdr:rowOff>
    </xdr:from>
    <xdr:ext cx="249299" cy="259045"/>
    <xdr:sp macro="" textlink="">
      <xdr:nvSpPr>
        <xdr:cNvPr id="374" name="テキスト ボックス 373"/>
        <xdr:cNvSpPr txBox="1"/>
      </xdr:nvSpPr>
      <xdr:spPr>
        <a:xfrm>
          <a:off x="9514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165100</xdr:rowOff>
    </xdr:from>
    <xdr:to>
      <xdr:col>46</xdr:col>
      <xdr:colOff>38100</xdr:colOff>
      <xdr:row>59</xdr:row>
      <xdr:rowOff>95250</xdr:rowOff>
    </xdr:to>
    <xdr:sp macro="" textlink="">
      <xdr:nvSpPr>
        <xdr:cNvPr id="375" name="楕円 374"/>
        <xdr:cNvSpPr/>
      </xdr:nvSpPr>
      <xdr:spPr>
        <a:xfrm>
          <a:off x="8699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86377</xdr:rowOff>
    </xdr:from>
    <xdr:ext cx="249299" cy="259045"/>
    <xdr:sp macro="" textlink="">
      <xdr:nvSpPr>
        <xdr:cNvPr id="376" name="テキスト ボックス 375"/>
        <xdr:cNvSpPr txBox="1"/>
      </xdr:nvSpPr>
      <xdr:spPr>
        <a:xfrm>
          <a:off x="8625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165100</xdr:rowOff>
    </xdr:from>
    <xdr:to>
      <xdr:col>41</xdr:col>
      <xdr:colOff>101600</xdr:colOff>
      <xdr:row>59</xdr:row>
      <xdr:rowOff>95250</xdr:rowOff>
    </xdr:to>
    <xdr:sp macro="" textlink="">
      <xdr:nvSpPr>
        <xdr:cNvPr id="377" name="楕円 376"/>
        <xdr:cNvSpPr/>
      </xdr:nvSpPr>
      <xdr:spPr>
        <a:xfrm>
          <a:off x="781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86377</xdr:rowOff>
    </xdr:from>
    <xdr:ext cx="249299" cy="259045"/>
    <xdr:sp macro="" textlink="">
      <xdr:nvSpPr>
        <xdr:cNvPr id="378" name="テキスト ボックス 377"/>
        <xdr:cNvSpPr txBox="1"/>
      </xdr:nvSpPr>
      <xdr:spPr>
        <a:xfrm>
          <a:off x="773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165100</xdr:rowOff>
    </xdr:from>
    <xdr:to>
      <xdr:col>36</xdr:col>
      <xdr:colOff>165100</xdr:colOff>
      <xdr:row>59</xdr:row>
      <xdr:rowOff>95250</xdr:rowOff>
    </xdr:to>
    <xdr:sp macro="" textlink="">
      <xdr:nvSpPr>
        <xdr:cNvPr id="379" name="楕円 378"/>
        <xdr:cNvSpPr/>
      </xdr:nvSpPr>
      <xdr:spPr>
        <a:xfrm>
          <a:off x="692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86377</xdr:rowOff>
    </xdr:from>
    <xdr:ext cx="249299" cy="259045"/>
    <xdr:sp macro="" textlink="">
      <xdr:nvSpPr>
        <xdr:cNvPr id="380" name="テキスト ボックス 379"/>
        <xdr:cNvSpPr txBox="1"/>
      </xdr:nvSpPr>
      <xdr:spPr>
        <a:xfrm>
          <a:off x="684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79212</xdr:rowOff>
    </xdr:from>
    <xdr:to>
      <xdr:col>54</xdr:col>
      <xdr:colOff>189865</xdr:colOff>
      <xdr:row>78</xdr:row>
      <xdr:rowOff>21056</xdr:rowOff>
    </xdr:to>
    <xdr:cxnSp macro="">
      <xdr:nvCxnSpPr>
        <xdr:cNvPr id="402" name="直線コネクタ 401"/>
        <xdr:cNvCxnSpPr/>
      </xdr:nvCxnSpPr>
      <xdr:spPr>
        <a:xfrm flipV="1">
          <a:off x="10475595" y="12080712"/>
          <a:ext cx="1270" cy="131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24883</xdr:rowOff>
    </xdr:from>
    <xdr:ext cx="469744" cy="259045"/>
    <xdr:sp macro="" textlink="">
      <xdr:nvSpPr>
        <xdr:cNvPr id="403" name="商工費最小値テキスト"/>
        <xdr:cNvSpPr txBox="1"/>
      </xdr:nvSpPr>
      <xdr:spPr>
        <a:xfrm>
          <a:off x="10528300" y="1339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21056</xdr:rowOff>
    </xdr:from>
    <xdr:to>
      <xdr:col>55</xdr:col>
      <xdr:colOff>88900</xdr:colOff>
      <xdr:row>78</xdr:row>
      <xdr:rowOff>21056</xdr:rowOff>
    </xdr:to>
    <xdr:cxnSp macro="">
      <xdr:nvCxnSpPr>
        <xdr:cNvPr id="404" name="直線コネクタ 403"/>
        <xdr:cNvCxnSpPr/>
      </xdr:nvCxnSpPr>
      <xdr:spPr>
        <a:xfrm>
          <a:off x="10388600" y="1339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25889</xdr:rowOff>
    </xdr:from>
    <xdr:ext cx="534377" cy="259045"/>
    <xdr:sp macro="" textlink="">
      <xdr:nvSpPr>
        <xdr:cNvPr id="405" name="商工費最大値テキスト"/>
        <xdr:cNvSpPr txBox="1"/>
      </xdr:nvSpPr>
      <xdr:spPr>
        <a:xfrm>
          <a:off x="10528300" y="1185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79212</xdr:rowOff>
    </xdr:from>
    <xdr:to>
      <xdr:col>55</xdr:col>
      <xdr:colOff>88900</xdr:colOff>
      <xdr:row>70</xdr:row>
      <xdr:rowOff>79212</xdr:rowOff>
    </xdr:to>
    <xdr:cxnSp macro="">
      <xdr:nvCxnSpPr>
        <xdr:cNvPr id="406" name="直線コネクタ 405"/>
        <xdr:cNvCxnSpPr/>
      </xdr:nvCxnSpPr>
      <xdr:spPr>
        <a:xfrm>
          <a:off x="10388600" y="12080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95992</xdr:rowOff>
    </xdr:from>
    <xdr:to>
      <xdr:col>55</xdr:col>
      <xdr:colOff>0</xdr:colOff>
      <xdr:row>76</xdr:row>
      <xdr:rowOff>102805</xdr:rowOff>
    </xdr:to>
    <xdr:cxnSp macro="">
      <xdr:nvCxnSpPr>
        <xdr:cNvPr id="407" name="直線コネクタ 406"/>
        <xdr:cNvCxnSpPr/>
      </xdr:nvCxnSpPr>
      <xdr:spPr>
        <a:xfrm flipV="1">
          <a:off x="9639300" y="12954742"/>
          <a:ext cx="838200" cy="17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80951</xdr:rowOff>
    </xdr:from>
    <xdr:ext cx="469744" cy="259045"/>
    <xdr:sp macro="" textlink="">
      <xdr:nvSpPr>
        <xdr:cNvPr id="408" name="商工費平均値テキスト"/>
        <xdr:cNvSpPr txBox="1"/>
      </xdr:nvSpPr>
      <xdr:spPr>
        <a:xfrm>
          <a:off x="10528300" y="13111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102524</xdr:rowOff>
    </xdr:from>
    <xdr:to>
      <xdr:col>55</xdr:col>
      <xdr:colOff>50800</xdr:colOff>
      <xdr:row>77</xdr:row>
      <xdr:rowOff>32674</xdr:rowOff>
    </xdr:to>
    <xdr:sp macro="" textlink="">
      <xdr:nvSpPr>
        <xdr:cNvPr id="409" name="フローチャート: 判断 408"/>
        <xdr:cNvSpPr/>
      </xdr:nvSpPr>
      <xdr:spPr>
        <a:xfrm>
          <a:off x="10426700" y="1313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102805</xdr:rowOff>
    </xdr:from>
    <xdr:to>
      <xdr:col>50</xdr:col>
      <xdr:colOff>114300</xdr:colOff>
      <xdr:row>76</xdr:row>
      <xdr:rowOff>150856</xdr:rowOff>
    </xdr:to>
    <xdr:cxnSp macro="">
      <xdr:nvCxnSpPr>
        <xdr:cNvPr id="410" name="直線コネクタ 409"/>
        <xdr:cNvCxnSpPr/>
      </xdr:nvCxnSpPr>
      <xdr:spPr>
        <a:xfrm flipV="1">
          <a:off x="8750300" y="13133005"/>
          <a:ext cx="889000" cy="4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118618</xdr:rowOff>
    </xdr:from>
    <xdr:to>
      <xdr:col>50</xdr:col>
      <xdr:colOff>165100</xdr:colOff>
      <xdr:row>77</xdr:row>
      <xdr:rowOff>48768</xdr:rowOff>
    </xdr:to>
    <xdr:sp macro="" textlink="">
      <xdr:nvSpPr>
        <xdr:cNvPr id="411" name="フローチャート: 判断 410"/>
        <xdr:cNvSpPr/>
      </xdr:nvSpPr>
      <xdr:spPr>
        <a:xfrm>
          <a:off x="9588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39895</xdr:rowOff>
    </xdr:from>
    <xdr:ext cx="469744" cy="259045"/>
    <xdr:sp macro="" textlink="">
      <xdr:nvSpPr>
        <xdr:cNvPr id="412" name="テキスト ボックス 411"/>
        <xdr:cNvSpPr txBox="1"/>
      </xdr:nvSpPr>
      <xdr:spPr>
        <a:xfrm>
          <a:off x="9404428" y="132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150856</xdr:rowOff>
    </xdr:from>
    <xdr:to>
      <xdr:col>45</xdr:col>
      <xdr:colOff>177800</xdr:colOff>
      <xdr:row>77</xdr:row>
      <xdr:rowOff>35367</xdr:rowOff>
    </xdr:to>
    <xdr:cxnSp macro="">
      <xdr:nvCxnSpPr>
        <xdr:cNvPr id="413" name="直線コネクタ 412"/>
        <xdr:cNvCxnSpPr/>
      </xdr:nvCxnSpPr>
      <xdr:spPr>
        <a:xfrm flipV="1">
          <a:off x="7861300" y="13181056"/>
          <a:ext cx="889000" cy="5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169824</xdr:rowOff>
    </xdr:from>
    <xdr:to>
      <xdr:col>46</xdr:col>
      <xdr:colOff>38100</xdr:colOff>
      <xdr:row>77</xdr:row>
      <xdr:rowOff>99974</xdr:rowOff>
    </xdr:to>
    <xdr:sp macro="" textlink="">
      <xdr:nvSpPr>
        <xdr:cNvPr id="414" name="フローチャート: 判断 413"/>
        <xdr:cNvSpPr/>
      </xdr:nvSpPr>
      <xdr:spPr>
        <a:xfrm>
          <a:off x="8699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91101</xdr:rowOff>
    </xdr:from>
    <xdr:ext cx="469744" cy="259045"/>
    <xdr:sp macro="" textlink="">
      <xdr:nvSpPr>
        <xdr:cNvPr id="415" name="テキスト ボックス 414"/>
        <xdr:cNvSpPr txBox="1"/>
      </xdr:nvSpPr>
      <xdr:spPr>
        <a:xfrm>
          <a:off x="8515428" y="132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35184</xdr:rowOff>
    </xdr:from>
    <xdr:to>
      <xdr:col>41</xdr:col>
      <xdr:colOff>50800</xdr:colOff>
      <xdr:row>77</xdr:row>
      <xdr:rowOff>35367</xdr:rowOff>
    </xdr:to>
    <xdr:cxnSp macro="">
      <xdr:nvCxnSpPr>
        <xdr:cNvPr id="416" name="直線コネクタ 415"/>
        <xdr:cNvCxnSpPr/>
      </xdr:nvCxnSpPr>
      <xdr:spPr>
        <a:xfrm>
          <a:off x="6972300" y="13236834"/>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144678</xdr:rowOff>
    </xdr:from>
    <xdr:to>
      <xdr:col>41</xdr:col>
      <xdr:colOff>101600</xdr:colOff>
      <xdr:row>77</xdr:row>
      <xdr:rowOff>74828</xdr:rowOff>
    </xdr:to>
    <xdr:sp macro="" textlink="">
      <xdr:nvSpPr>
        <xdr:cNvPr id="417" name="フローチャート: 判断 416"/>
        <xdr:cNvSpPr/>
      </xdr:nvSpPr>
      <xdr:spPr>
        <a:xfrm>
          <a:off x="7810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91356</xdr:rowOff>
    </xdr:from>
    <xdr:ext cx="469744" cy="259045"/>
    <xdr:sp macro="" textlink="">
      <xdr:nvSpPr>
        <xdr:cNvPr id="418" name="テキスト ボックス 417"/>
        <xdr:cNvSpPr txBox="1"/>
      </xdr:nvSpPr>
      <xdr:spPr>
        <a:xfrm>
          <a:off x="7626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59548</xdr:rowOff>
    </xdr:from>
    <xdr:to>
      <xdr:col>36</xdr:col>
      <xdr:colOff>165100</xdr:colOff>
      <xdr:row>77</xdr:row>
      <xdr:rowOff>161148</xdr:rowOff>
    </xdr:to>
    <xdr:sp macro="" textlink="">
      <xdr:nvSpPr>
        <xdr:cNvPr id="419" name="フローチャート: 判断 418"/>
        <xdr:cNvSpPr/>
      </xdr:nvSpPr>
      <xdr:spPr>
        <a:xfrm>
          <a:off x="6921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152275</xdr:rowOff>
    </xdr:from>
    <xdr:ext cx="469744" cy="259045"/>
    <xdr:sp macro="" textlink="">
      <xdr:nvSpPr>
        <xdr:cNvPr id="420" name="テキスト ボックス 419"/>
        <xdr:cNvSpPr txBox="1"/>
      </xdr:nvSpPr>
      <xdr:spPr>
        <a:xfrm>
          <a:off x="6737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45192</xdr:rowOff>
    </xdr:from>
    <xdr:to>
      <xdr:col>55</xdr:col>
      <xdr:colOff>50800</xdr:colOff>
      <xdr:row>75</xdr:row>
      <xdr:rowOff>146791</xdr:rowOff>
    </xdr:to>
    <xdr:sp macro="" textlink="">
      <xdr:nvSpPr>
        <xdr:cNvPr id="426" name="楕円 425"/>
        <xdr:cNvSpPr/>
      </xdr:nvSpPr>
      <xdr:spPr>
        <a:xfrm>
          <a:off x="10426700" y="129039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68069</xdr:rowOff>
    </xdr:from>
    <xdr:ext cx="534377" cy="259045"/>
    <xdr:sp macro="" textlink="">
      <xdr:nvSpPr>
        <xdr:cNvPr id="427" name="商工費該当値テキスト"/>
        <xdr:cNvSpPr txBox="1"/>
      </xdr:nvSpPr>
      <xdr:spPr>
        <a:xfrm>
          <a:off x="10528300" y="1275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52005</xdr:rowOff>
    </xdr:from>
    <xdr:to>
      <xdr:col>50</xdr:col>
      <xdr:colOff>165100</xdr:colOff>
      <xdr:row>76</xdr:row>
      <xdr:rowOff>153605</xdr:rowOff>
    </xdr:to>
    <xdr:sp macro="" textlink="">
      <xdr:nvSpPr>
        <xdr:cNvPr id="428" name="楕円 427"/>
        <xdr:cNvSpPr/>
      </xdr:nvSpPr>
      <xdr:spPr>
        <a:xfrm>
          <a:off x="9588500" y="1308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170131</xdr:rowOff>
    </xdr:from>
    <xdr:ext cx="469744" cy="259045"/>
    <xdr:sp macro="" textlink="">
      <xdr:nvSpPr>
        <xdr:cNvPr id="429" name="テキスト ボックス 428"/>
        <xdr:cNvSpPr txBox="1"/>
      </xdr:nvSpPr>
      <xdr:spPr>
        <a:xfrm>
          <a:off x="9404428" y="1285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100056</xdr:rowOff>
    </xdr:from>
    <xdr:to>
      <xdr:col>46</xdr:col>
      <xdr:colOff>38100</xdr:colOff>
      <xdr:row>77</xdr:row>
      <xdr:rowOff>30206</xdr:rowOff>
    </xdr:to>
    <xdr:sp macro="" textlink="">
      <xdr:nvSpPr>
        <xdr:cNvPr id="430" name="楕円 429"/>
        <xdr:cNvSpPr/>
      </xdr:nvSpPr>
      <xdr:spPr>
        <a:xfrm>
          <a:off x="8699500" y="1313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46733</xdr:rowOff>
    </xdr:from>
    <xdr:ext cx="469744" cy="259045"/>
    <xdr:sp macro="" textlink="">
      <xdr:nvSpPr>
        <xdr:cNvPr id="431" name="テキスト ボックス 430"/>
        <xdr:cNvSpPr txBox="1"/>
      </xdr:nvSpPr>
      <xdr:spPr>
        <a:xfrm>
          <a:off x="8515428" y="1290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156017</xdr:rowOff>
    </xdr:from>
    <xdr:to>
      <xdr:col>41</xdr:col>
      <xdr:colOff>101600</xdr:colOff>
      <xdr:row>77</xdr:row>
      <xdr:rowOff>86167</xdr:rowOff>
    </xdr:to>
    <xdr:sp macro="" textlink="">
      <xdr:nvSpPr>
        <xdr:cNvPr id="432" name="楕円 431"/>
        <xdr:cNvSpPr/>
      </xdr:nvSpPr>
      <xdr:spPr>
        <a:xfrm>
          <a:off x="7810500" y="1318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77294</xdr:rowOff>
    </xdr:from>
    <xdr:ext cx="469744" cy="259045"/>
    <xdr:sp macro="" textlink="">
      <xdr:nvSpPr>
        <xdr:cNvPr id="433" name="テキスト ボックス 432"/>
        <xdr:cNvSpPr txBox="1"/>
      </xdr:nvSpPr>
      <xdr:spPr>
        <a:xfrm>
          <a:off x="7626428" y="1327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155834</xdr:rowOff>
    </xdr:from>
    <xdr:to>
      <xdr:col>36</xdr:col>
      <xdr:colOff>165100</xdr:colOff>
      <xdr:row>77</xdr:row>
      <xdr:rowOff>85984</xdr:rowOff>
    </xdr:to>
    <xdr:sp macro="" textlink="">
      <xdr:nvSpPr>
        <xdr:cNvPr id="434" name="楕円 433"/>
        <xdr:cNvSpPr/>
      </xdr:nvSpPr>
      <xdr:spPr>
        <a:xfrm>
          <a:off x="6921500" y="1318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102511</xdr:rowOff>
    </xdr:from>
    <xdr:ext cx="469744" cy="259045"/>
    <xdr:sp macro="" textlink="">
      <xdr:nvSpPr>
        <xdr:cNvPr id="435" name="テキスト ボックス 434"/>
        <xdr:cNvSpPr txBox="1"/>
      </xdr:nvSpPr>
      <xdr:spPr>
        <a:xfrm>
          <a:off x="6737428" y="1296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118298</xdr:rowOff>
    </xdr:from>
    <xdr:to>
      <xdr:col>54</xdr:col>
      <xdr:colOff>189865</xdr:colOff>
      <xdr:row>98</xdr:row>
      <xdr:rowOff>89103</xdr:rowOff>
    </xdr:to>
    <xdr:cxnSp macro="">
      <xdr:nvCxnSpPr>
        <xdr:cNvPr id="461" name="直線コネクタ 460"/>
        <xdr:cNvCxnSpPr/>
      </xdr:nvCxnSpPr>
      <xdr:spPr>
        <a:xfrm flipV="1">
          <a:off x="10475595" y="15548798"/>
          <a:ext cx="1270" cy="1342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92930</xdr:rowOff>
    </xdr:from>
    <xdr:ext cx="534377" cy="259045"/>
    <xdr:sp macro="" textlink="">
      <xdr:nvSpPr>
        <xdr:cNvPr id="462" name="土木費最小値テキスト"/>
        <xdr:cNvSpPr txBox="1"/>
      </xdr:nvSpPr>
      <xdr:spPr>
        <a:xfrm>
          <a:off x="10528300" y="1689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89103</xdr:rowOff>
    </xdr:from>
    <xdr:to>
      <xdr:col>55</xdr:col>
      <xdr:colOff>88900</xdr:colOff>
      <xdr:row>98</xdr:row>
      <xdr:rowOff>89103</xdr:rowOff>
    </xdr:to>
    <xdr:cxnSp macro="">
      <xdr:nvCxnSpPr>
        <xdr:cNvPr id="463" name="直線コネクタ 462"/>
        <xdr:cNvCxnSpPr/>
      </xdr:nvCxnSpPr>
      <xdr:spPr>
        <a:xfrm>
          <a:off x="10388600" y="1689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64975</xdr:rowOff>
    </xdr:from>
    <xdr:ext cx="599010" cy="259045"/>
    <xdr:sp macro="" textlink="">
      <xdr:nvSpPr>
        <xdr:cNvPr id="464" name="土木費最大値テキスト"/>
        <xdr:cNvSpPr txBox="1"/>
      </xdr:nvSpPr>
      <xdr:spPr>
        <a:xfrm>
          <a:off x="10528300" y="1532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118298</xdr:rowOff>
    </xdr:from>
    <xdr:to>
      <xdr:col>55</xdr:col>
      <xdr:colOff>88900</xdr:colOff>
      <xdr:row>90</xdr:row>
      <xdr:rowOff>118298</xdr:rowOff>
    </xdr:to>
    <xdr:cxnSp macro="">
      <xdr:nvCxnSpPr>
        <xdr:cNvPr id="465" name="直線コネクタ 464"/>
        <xdr:cNvCxnSpPr/>
      </xdr:nvCxnSpPr>
      <xdr:spPr>
        <a:xfrm>
          <a:off x="10388600" y="1554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106150</xdr:rowOff>
    </xdr:from>
    <xdr:to>
      <xdr:col>55</xdr:col>
      <xdr:colOff>0</xdr:colOff>
      <xdr:row>97</xdr:row>
      <xdr:rowOff>125516</xdr:rowOff>
    </xdr:to>
    <xdr:cxnSp macro="">
      <xdr:nvCxnSpPr>
        <xdr:cNvPr id="466" name="直線コネクタ 465"/>
        <xdr:cNvCxnSpPr/>
      </xdr:nvCxnSpPr>
      <xdr:spPr>
        <a:xfrm flipV="1">
          <a:off x="9639300" y="16736800"/>
          <a:ext cx="838200" cy="1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15450</xdr:rowOff>
    </xdr:from>
    <xdr:ext cx="534377" cy="259045"/>
    <xdr:sp macro="" textlink="">
      <xdr:nvSpPr>
        <xdr:cNvPr id="467" name="土木費平均値テキスト"/>
        <xdr:cNvSpPr txBox="1"/>
      </xdr:nvSpPr>
      <xdr:spPr>
        <a:xfrm>
          <a:off x="10528300" y="16474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164023</xdr:rowOff>
    </xdr:from>
    <xdr:to>
      <xdr:col>55</xdr:col>
      <xdr:colOff>50800</xdr:colOff>
      <xdr:row>97</xdr:row>
      <xdr:rowOff>94173</xdr:rowOff>
    </xdr:to>
    <xdr:sp macro="" textlink="">
      <xdr:nvSpPr>
        <xdr:cNvPr id="468" name="フローチャート: 判断 467"/>
        <xdr:cNvSpPr/>
      </xdr:nvSpPr>
      <xdr:spPr>
        <a:xfrm>
          <a:off x="10426700" y="1662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55694</xdr:rowOff>
    </xdr:from>
    <xdr:to>
      <xdr:col>50</xdr:col>
      <xdr:colOff>114300</xdr:colOff>
      <xdr:row>97</xdr:row>
      <xdr:rowOff>125516</xdr:rowOff>
    </xdr:to>
    <xdr:cxnSp macro="">
      <xdr:nvCxnSpPr>
        <xdr:cNvPr id="469" name="直線コネクタ 468"/>
        <xdr:cNvCxnSpPr/>
      </xdr:nvCxnSpPr>
      <xdr:spPr>
        <a:xfrm>
          <a:off x="8750300" y="16686344"/>
          <a:ext cx="889000" cy="6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143089</xdr:rowOff>
    </xdr:from>
    <xdr:to>
      <xdr:col>50</xdr:col>
      <xdr:colOff>165100</xdr:colOff>
      <xdr:row>97</xdr:row>
      <xdr:rowOff>73239</xdr:rowOff>
    </xdr:to>
    <xdr:sp macro="" textlink="">
      <xdr:nvSpPr>
        <xdr:cNvPr id="470" name="フローチャート: 判断 469"/>
        <xdr:cNvSpPr/>
      </xdr:nvSpPr>
      <xdr:spPr>
        <a:xfrm>
          <a:off x="9588500" y="166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89766</xdr:rowOff>
    </xdr:from>
    <xdr:ext cx="534377" cy="259045"/>
    <xdr:sp macro="" textlink="">
      <xdr:nvSpPr>
        <xdr:cNvPr id="471" name="テキスト ボックス 470"/>
        <xdr:cNvSpPr txBox="1"/>
      </xdr:nvSpPr>
      <xdr:spPr>
        <a:xfrm>
          <a:off x="9372111" y="1637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55694</xdr:rowOff>
    </xdr:from>
    <xdr:to>
      <xdr:col>45</xdr:col>
      <xdr:colOff>177800</xdr:colOff>
      <xdr:row>97</xdr:row>
      <xdr:rowOff>117004</xdr:rowOff>
    </xdr:to>
    <xdr:cxnSp macro="">
      <xdr:nvCxnSpPr>
        <xdr:cNvPr id="472" name="直線コネクタ 471"/>
        <xdr:cNvCxnSpPr/>
      </xdr:nvCxnSpPr>
      <xdr:spPr>
        <a:xfrm flipV="1">
          <a:off x="7861300" y="16686344"/>
          <a:ext cx="889000" cy="6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151602</xdr:rowOff>
    </xdr:from>
    <xdr:to>
      <xdr:col>46</xdr:col>
      <xdr:colOff>38100</xdr:colOff>
      <xdr:row>97</xdr:row>
      <xdr:rowOff>81752</xdr:rowOff>
    </xdr:to>
    <xdr:sp macro="" textlink="">
      <xdr:nvSpPr>
        <xdr:cNvPr id="473" name="フローチャート: 判断 472"/>
        <xdr:cNvSpPr/>
      </xdr:nvSpPr>
      <xdr:spPr>
        <a:xfrm>
          <a:off x="8699500" y="166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98279</xdr:rowOff>
    </xdr:from>
    <xdr:ext cx="534377" cy="259045"/>
    <xdr:sp macro="" textlink="">
      <xdr:nvSpPr>
        <xdr:cNvPr id="474" name="テキスト ボックス 473"/>
        <xdr:cNvSpPr txBox="1"/>
      </xdr:nvSpPr>
      <xdr:spPr>
        <a:xfrm>
          <a:off x="8483111" y="1638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117004</xdr:rowOff>
    </xdr:from>
    <xdr:to>
      <xdr:col>41</xdr:col>
      <xdr:colOff>50800</xdr:colOff>
      <xdr:row>97</xdr:row>
      <xdr:rowOff>148126</xdr:rowOff>
    </xdr:to>
    <xdr:cxnSp macro="">
      <xdr:nvCxnSpPr>
        <xdr:cNvPr id="475" name="直線コネクタ 474"/>
        <xdr:cNvCxnSpPr/>
      </xdr:nvCxnSpPr>
      <xdr:spPr>
        <a:xfrm flipV="1">
          <a:off x="6972300" y="16747654"/>
          <a:ext cx="889000" cy="3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19994</xdr:rowOff>
    </xdr:from>
    <xdr:to>
      <xdr:col>41</xdr:col>
      <xdr:colOff>101600</xdr:colOff>
      <xdr:row>97</xdr:row>
      <xdr:rowOff>121594</xdr:rowOff>
    </xdr:to>
    <xdr:sp macro="" textlink="">
      <xdr:nvSpPr>
        <xdr:cNvPr id="476" name="フローチャート: 判断 475"/>
        <xdr:cNvSpPr/>
      </xdr:nvSpPr>
      <xdr:spPr>
        <a:xfrm>
          <a:off x="7810500" y="166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138121</xdr:rowOff>
    </xdr:from>
    <xdr:ext cx="534377" cy="259045"/>
    <xdr:sp macro="" textlink="">
      <xdr:nvSpPr>
        <xdr:cNvPr id="477" name="テキスト ボックス 476"/>
        <xdr:cNvSpPr txBox="1"/>
      </xdr:nvSpPr>
      <xdr:spPr>
        <a:xfrm>
          <a:off x="7594111" y="1642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14267</xdr:rowOff>
    </xdr:from>
    <xdr:to>
      <xdr:col>36</xdr:col>
      <xdr:colOff>165100</xdr:colOff>
      <xdr:row>97</xdr:row>
      <xdr:rowOff>115867</xdr:rowOff>
    </xdr:to>
    <xdr:sp macro="" textlink="">
      <xdr:nvSpPr>
        <xdr:cNvPr id="478" name="フローチャート: 判断 477"/>
        <xdr:cNvSpPr/>
      </xdr:nvSpPr>
      <xdr:spPr>
        <a:xfrm>
          <a:off x="69215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132394</xdr:rowOff>
    </xdr:from>
    <xdr:ext cx="534377" cy="259045"/>
    <xdr:sp macro="" textlink="">
      <xdr:nvSpPr>
        <xdr:cNvPr id="479" name="テキスト ボックス 478"/>
        <xdr:cNvSpPr txBox="1"/>
      </xdr:nvSpPr>
      <xdr:spPr>
        <a:xfrm>
          <a:off x="6705111" y="1642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55350</xdr:rowOff>
    </xdr:from>
    <xdr:to>
      <xdr:col>55</xdr:col>
      <xdr:colOff>50800</xdr:colOff>
      <xdr:row>97</xdr:row>
      <xdr:rowOff>156950</xdr:rowOff>
    </xdr:to>
    <xdr:sp macro="" textlink="">
      <xdr:nvSpPr>
        <xdr:cNvPr id="485" name="楕円 484"/>
        <xdr:cNvSpPr/>
      </xdr:nvSpPr>
      <xdr:spPr>
        <a:xfrm>
          <a:off x="10426700" y="166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33777</xdr:rowOff>
    </xdr:from>
    <xdr:ext cx="534377" cy="259045"/>
    <xdr:sp macro="" textlink="">
      <xdr:nvSpPr>
        <xdr:cNvPr id="486" name="土木費該当値テキスト"/>
        <xdr:cNvSpPr txBox="1"/>
      </xdr:nvSpPr>
      <xdr:spPr>
        <a:xfrm>
          <a:off x="10528300" y="1666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74716</xdr:rowOff>
    </xdr:from>
    <xdr:to>
      <xdr:col>50</xdr:col>
      <xdr:colOff>165100</xdr:colOff>
      <xdr:row>98</xdr:row>
      <xdr:rowOff>4866</xdr:rowOff>
    </xdr:to>
    <xdr:sp macro="" textlink="">
      <xdr:nvSpPr>
        <xdr:cNvPr id="487" name="楕円 486"/>
        <xdr:cNvSpPr/>
      </xdr:nvSpPr>
      <xdr:spPr>
        <a:xfrm>
          <a:off x="9588500" y="1670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167443</xdr:rowOff>
    </xdr:from>
    <xdr:ext cx="534377" cy="259045"/>
    <xdr:sp macro="" textlink="">
      <xdr:nvSpPr>
        <xdr:cNvPr id="488" name="テキスト ボックス 487"/>
        <xdr:cNvSpPr txBox="1"/>
      </xdr:nvSpPr>
      <xdr:spPr>
        <a:xfrm>
          <a:off x="9372111" y="1679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4894</xdr:rowOff>
    </xdr:from>
    <xdr:to>
      <xdr:col>46</xdr:col>
      <xdr:colOff>38100</xdr:colOff>
      <xdr:row>97</xdr:row>
      <xdr:rowOff>106494</xdr:rowOff>
    </xdr:to>
    <xdr:sp macro="" textlink="">
      <xdr:nvSpPr>
        <xdr:cNvPr id="489" name="楕円 488"/>
        <xdr:cNvSpPr/>
      </xdr:nvSpPr>
      <xdr:spPr>
        <a:xfrm>
          <a:off x="8699500" y="1663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97621</xdr:rowOff>
    </xdr:from>
    <xdr:ext cx="534377" cy="259045"/>
    <xdr:sp macro="" textlink="">
      <xdr:nvSpPr>
        <xdr:cNvPr id="490" name="テキスト ボックス 489"/>
        <xdr:cNvSpPr txBox="1"/>
      </xdr:nvSpPr>
      <xdr:spPr>
        <a:xfrm>
          <a:off x="8483111" y="1672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66204</xdr:rowOff>
    </xdr:from>
    <xdr:to>
      <xdr:col>41</xdr:col>
      <xdr:colOff>101600</xdr:colOff>
      <xdr:row>97</xdr:row>
      <xdr:rowOff>167804</xdr:rowOff>
    </xdr:to>
    <xdr:sp macro="" textlink="">
      <xdr:nvSpPr>
        <xdr:cNvPr id="491" name="楕円 490"/>
        <xdr:cNvSpPr/>
      </xdr:nvSpPr>
      <xdr:spPr>
        <a:xfrm>
          <a:off x="7810500" y="1669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158931</xdr:rowOff>
    </xdr:from>
    <xdr:ext cx="534377" cy="259045"/>
    <xdr:sp macro="" textlink="">
      <xdr:nvSpPr>
        <xdr:cNvPr id="492" name="テキスト ボックス 491"/>
        <xdr:cNvSpPr txBox="1"/>
      </xdr:nvSpPr>
      <xdr:spPr>
        <a:xfrm>
          <a:off x="7594111" y="1678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97326</xdr:rowOff>
    </xdr:from>
    <xdr:to>
      <xdr:col>36</xdr:col>
      <xdr:colOff>165100</xdr:colOff>
      <xdr:row>98</xdr:row>
      <xdr:rowOff>27476</xdr:rowOff>
    </xdr:to>
    <xdr:sp macro="" textlink="">
      <xdr:nvSpPr>
        <xdr:cNvPr id="493" name="楕円 492"/>
        <xdr:cNvSpPr/>
      </xdr:nvSpPr>
      <xdr:spPr>
        <a:xfrm>
          <a:off x="6921500" y="1672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18603</xdr:rowOff>
    </xdr:from>
    <xdr:ext cx="534377" cy="259045"/>
    <xdr:sp macro="" textlink="">
      <xdr:nvSpPr>
        <xdr:cNvPr id="494" name="テキスト ボックス 493"/>
        <xdr:cNvSpPr txBox="1"/>
      </xdr:nvSpPr>
      <xdr:spPr>
        <a:xfrm>
          <a:off x="6705111" y="168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8" name="テキスト ボックス 507"/>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38</xdr:row>
      <xdr:rowOff>75418</xdr:rowOff>
    </xdr:to>
    <xdr:cxnSp macro="">
      <xdr:nvCxnSpPr>
        <xdr:cNvPr id="516" name="直線コネクタ 515"/>
        <xdr:cNvCxnSpPr/>
      </xdr:nvCxnSpPr>
      <xdr:spPr>
        <a:xfrm flipV="1">
          <a:off x="16317595" y="5165517"/>
          <a:ext cx="1269" cy="142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79245</xdr:rowOff>
    </xdr:from>
    <xdr:ext cx="378565" cy="259045"/>
    <xdr:sp macro="" textlink="">
      <xdr:nvSpPr>
        <xdr:cNvPr id="517" name="消防費最小値テキスト"/>
        <xdr:cNvSpPr txBox="1"/>
      </xdr:nvSpPr>
      <xdr:spPr>
        <a:xfrm>
          <a:off x="16370300" y="6594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75418</xdr:rowOff>
    </xdr:from>
    <xdr:to>
      <xdr:col>86</xdr:col>
      <xdr:colOff>25400</xdr:colOff>
      <xdr:row>38</xdr:row>
      <xdr:rowOff>75418</xdr:rowOff>
    </xdr:to>
    <xdr:cxnSp macro="">
      <xdr:nvCxnSpPr>
        <xdr:cNvPr id="518" name="直線コネクタ 517"/>
        <xdr:cNvCxnSpPr/>
      </xdr:nvCxnSpPr>
      <xdr:spPr>
        <a:xfrm>
          <a:off x="16230600" y="6590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9" name="消防費最大値テキスト"/>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20" name="直線コネクタ 519"/>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53838</xdr:rowOff>
    </xdr:from>
    <xdr:to>
      <xdr:col>85</xdr:col>
      <xdr:colOff>127000</xdr:colOff>
      <xdr:row>37</xdr:row>
      <xdr:rowOff>77795</xdr:rowOff>
    </xdr:to>
    <xdr:cxnSp macro="">
      <xdr:nvCxnSpPr>
        <xdr:cNvPr id="521" name="直線コネクタ 520"/>
        <xdr:cNvCxnSpPr/>
      </xdr:nvCxnSpPr>
      <xdr:spPr>
        <a:xfrm flipV="1">
          <a:off x="15481300" y="6397488"/>
          <a:ext cx="838200" cy="2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1409</xdr:rowOff>
    </xdr:from>
    <xdr:ext cx="469744" cy="259045"/>
    <xdr:sp macro="" textlink="">
      <xdr:nvSpPr>
        <xdr:cNvPr id="522" name="消防費平均値テキスト"/>
        <xdr:cNvSpPr txBox="1"/>
      </xdr:nvSpPr>
      <xdr:spPr>
        <a:xfrm>
          <a:off x="16370300" y="6173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149982</xdr:rowOff>
    </xdr:from>
    <xdr:to>
      <xdr:col>85</xdr:col>
      <xdr:colOff>177800</xdr:colOff>
      <xdr:row>37</xdr:row>
      <xdr:rowOff>80132</xdr:rowOff>
    </xdr:to>
    <xdr:sp macro="" textlink="">
      <xdr:nvSpPr>
        <xdr:cNvPr id="523" name="フローチャート: 判断 522"/>
        <xdr:cNvSpPr/>
      </xdr:nvSpPr>
      <xdr:spPr>
        <a:xfrm>
          <a:off x="16268700" y="63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140249</xdr:rowOff>
    </xdr:from>
    <xdr:to>
      <xdr:col>81</xdr:col>
      <xdr:colOff>50800</xdr:colOff>
      <xdr:row>37</xdr:row>
      <xdr:rowOff>77795</xdr:rowOff>
    </xdr:to>
    <xdr:cxnSp macro="">
      <xdr:nvCxnSpPr>
        <xdr:cNvPr id="524" name="直線コネクタ 523"/>
        <xdr:cNvCxnSpPr/>
      </xdr:nvCxnSpPr>
      <xdr:spPr>
        <a:xfrm>
          <a:off x="14592300" y="6312449"/>
          <a:ext cx="889000" cy="10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113314</xdr:rowOff>
    </xdr:from>
    <xdr:to>
      <xdr:col>81</xdr:col>
      <xdr:colOff>101600</xdr:colOff>
      <xdr:row>37</xdr:row>
      <xdr:rowOff>43464</xdr:rowOff>
    </xdr:to>
    <xdr:sp macro="" textlink="">
      <xdr:nvSpPr>
        <xdr:cNvPr id="525" name="フローチャート: 判断 524"/>
        <xdr:cNvSpPr/>
      </xdr:nvSpPr>
      <xdr:spPr>
        <a:xfrm>
          <a:off x="15430500" y="628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59991</xdr:rowOff>
    </xdr:from>
    <xdr:ext cx="469744" cy="259045"/>
    <xdr:sp macro="" textlink="">
      <xdr:nvSpPr>
        <xdr:cNvPr id="526" name="テキスト ボックス 525"/>
        <xdr:cNvSpPr txBox="1"/>
      </xdr:nvSpPr>
      <xdr:spPr>
        <a:xfrm>
          <a:off x="15246428" y="606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108427</xdr:rowOff>
    </xdr:from>
    <xdr:to>
      <xdr:col>76</xdr:col>
      <xdr:colOff>114300</xdr:colOff>
      <xdr:row>36</xdr:row>
      <xdr:rowOff>140249</xdr:rowOff>
    </xdr:to>
    <xdr:cxnSp macro="">
      <xdr:nvCxnSpPr>
        <xdr:cNvPr id="527" name="直線コネクタ 526"/>
        <xdr:cNvCxnSpPr/>
      </xdr:nvCxnSpPr>
      <xdr:spPr>
        <a:xfrm>
          <a:off x="13703300" y="6280627"/>
          <a:ext cx="889000" cy="3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131968</xdr:rowOff>
    </xdr:from>
    <xdr:to>
      <xdr:col>76</xdr:col>
      <xdr:colOff>165100</xdr:colOff>
      <xdr:row>36</xdr:row>
      <xdr:rowOff>62118</xdr:rowOff>
    </xdr:to>
    <xdr:sp macro="" textlink="">
      <xdr:nvSpPr>
        <xdr:cNvPr id="528" name="フローチャート: 判断 527"/>
        <xdr:cNvSpPr/>
      </xdr:nvSpPr>
      <xdr:spPr>
        <a:xfrm>
          <a:off x="14541500" y="613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78645</xdr:rowOff>
    </xdr:from>
    <xdr:ext cx="469744" cy="259045"/>
    <xdr:sp macro="" textlink="">
      <xdr:nvSpPr>
        <xdr:cNvPr id="529" name="テキスト ボックス 528"/>
        <xdr:cNvSpPr txBox="1"/>
      </xdr:nvSpPr>
      <xdr:spPr>
        <a:xfrm>
          <a:off x="14357428" y="590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54204</xdr:rowOff>
    </xdr:from>
    <xdr:to>
      <xdr:col>71</xdr:col>
      <xdr:colOff>177800</xdr:colOff>
      <xdr:row>36</xdr:row>
      <xdr:rowOff>108427</xdr:rowOff>
    </xdr:to>
    <xdr:cxnSp macro="">
      <xdr:nvCxnSpPr>
        <xdr:cNvPr id="530" name="直線コネクタ 529"/>
        <xdr:cNvCxnSpPr/>
      </xdr:nvCxnSpPr>
      <xdr:spPr>
        <a:xfrm>
          <a:off x="12814300" y="6226404"/>
          <a:ext cx="889000" cy="5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2946</xdr:rowOff>
    </xdr:from>
    <xdr:to>
      <xdr:col>72</xdr:col>
      <xdr:colOff>38100</xdr:colOff>
      <xdr:row>37</xdr:row>
      <xdr:rowOff>104546</xdr:rowOff>
    </xdr:to>
    <xdr:sp macro="" textlink="">
      <xdr:nvSpPr>
        <xdr:cNvPr id="531" name="フローチャート: 判断 530"/>
        <xdr:cNvSpPr/>
      </xdr:nvSpPr>
      <xdr:spPr>
        <a:xfrm>
          <a:off x="13652500" y="63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95673</xdr:rowOff>
    </xdr:from>
    <xdr:ext cx="469744" cy="259045"/>
    <xdr:sp macro="" textlink="">
      <xdr:nvSpPr>
        <xdr:cNvPr id="532" name="テキスト ボックス 531"/>
        <xdr:cNvSpPr txBox="1"/>
      </xdr:nvSpPr>
      <xdr:spPr>
        <a:xfrm>
          <a:off x="13468428" y="6439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4501</xdr:rowOff>
    </xdr:from>
    <xdr:to>
      <xdr:col>67</xdr:col>
      <xdr:colOff>101600</xdr:colOff>
      <xdr:row>37</xdr:row>
      <xdr:rowOff>106101</xdr:rowOff>
    </xdr:to>
    <xdr:sp macro="" textlink="">
      <xdr:nvSpPr>
        <xdr:cNvPr id="533" name="フローチャート: 判断 532"/>
        <xdr:cNvSpPr/>
      </xdr:nvSpPr>
      <xdr:spPr>
        <a:xfrm>
          <a:off x="12763500" y="6348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97228</xdr:rowOff>
    </xdr:from>
    <xdr:ext cx="469744" cy="259045"/>
    <xdr:sp macro="" textlink="">
      <xdr:nvSpPr>
        <xdr:cNvPr id="534" name="テキスト ボックス 533"/>
        <xdr:cNvSpPr txBox="1"/>
      </xdr:nvSpPr>
      <xdr:spPr>
        <a:xfrm>
          <a:off x="12579428" y="644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3038</xdr:rowOff>
    </xdr:from>
    <xdr:to>
      <xdr:col>85</xdr:col>
      <xdr:colOff>177800</xdr:colOff>
      <xdr:row>37</xdr:row>
      <xdr:rowOff>104638</xdr:rowOff>
    </xdr:to>
    <xdr:sp macro="" textlink="">
      <xdr:nvSpPr>
        <xdr:cNvPr id="540" name="楕円 539"/>
        <xdr:cNvSpPr/>
      </xdr:nvSpPr>
      <xdr:spPr>
        <a:xfrm>
          <a:off x="16268700" y="634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152915</xdr:rowOff>
    </xdr:from>
    <xdr:ext cx="469744" cy="259045"/>
    <xdr:sp macro="" textlink="">
      <xdr:nvSpPr>
        <xdr:cNvPr id="541" name="消防費該当値テキスト"/>
        <xdr:cNvSpPr txBox="1"/>
      </xdr:nvSpPr>
      <xdr:spPr>
        <a:xfrm>
          <a:off x="16370300" y="632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26995</xdr:rowOff>
    </xdr:from>
    <xdr:to>
      <xdr:col>81</xdr:col>
      <xdr:colOff>101600</xdr:colOff>
      <xdr:row>37</xdr:row>
      <xdr:rowOff>128595</xdr:rowOff>
    </xdr:to>
    <xdr:sp macro="" textlink="">
      <xdr:nvSpPr>
        <xdr:cNvPr id="542" name="楕円 541"/>
        <xdr:cNvSpPr/>
      </xdr:nvSpPr>
      <xdr:spPr>
        <a:xfrm>
          <a:off x="15430500" y="637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119722</xdr:rowOff>
    </xdr:from>
    <xdr:ext cx="469744" cy="259045"/>
    <xdr:sp macro="" textlink="">
      <xdr:nvSpPr>
        <xdr:cNvPr id="543" name="テキスト ボックス 542"/>
        <xdr:cNvSpPr txBox="1"/>
      </xdr:nvSpPr>
      <xdr:spPr>
        <a:xfrm>
          <a:off x="15246428" y="646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89449</xdr:rowOff>
    </xdr:from>
    <xdr:to>
      <xdr:col>76</xdr:col>
      <xdr:colOff>165100</xdr:colOff>
      <xdr:row>37</xdr:row>
      <xdr:rowOff>19599</xdr:rowOff>
    </xdr:to>
    <xdr:sp macro="" textlink="">
      <xdr:nvSpPr>
        <xdr:cNvPr id="544" name="楕円 543"/>
        <xdr:cNvSpPr/>
      </xdr:nvSpPr>
      <xdr:spPr>
        <a:xfrm>
          <a:off x="14541500" y="626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10726</xdr:rowOff>
    </xdr:from>
    <xdr:ext cx="469744" cy="259045"/>
    <xdr:sp macro="" textlink="">
      <xdr:nvSpPr>
        <xdr:cNvPr id="545" name="テキスト ボックス 544"/>
        <xdr:cNvSpPr txBox="1"/>
      </xdr:nvSpPr>
      <xdr:spPr>
        <a:xfrm>
          <a:off x="14357428" y="635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57627</xdr:rowOff>
    </xdr:from>
    <xdr:to>
      <xdr:col>72</xdr:col>
      <xdr:colOff>38100</xdr:colOff>
      <xdr:row>36</xdr:row>
      <xdr:rowOff>159227</xdr:rowOff>
    </xdr:to>
    <xdr:sp macro="" textlink="">
      <xdr:nvSpPr>
        <xdr:cNvPr id="546" name="楕円 545"/>
        <xdr:cNvSpPr/>
      </xdr:nvSpPr>
      <xdr:spPr>
        <a:xfrm>
          <a:off x="13652500" y="622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4304</xdr:rowOff>
    </xdr:from>
    <xdr:ext cx="469744" cy="259045"/>
    <xdr:sp macro="" textlink="">
      <xdr:nvSpPr>
        <xdr:cNvPr id="547" name="テキスト ボックス 546"/>
        <xdr:cNvSpPr txBox="1"/>
      </xdr:nvSpPr>
      <xdr:spPr>
        <a:xfrm>
          <a:off x="13468428" y="600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3404</xdr:rowOff>
    </xdr:from>
    <xdr:to>
      <xdr:col>67</xdr:col>
      <xdr:colOff>101600</xdr:colOff>
      <xdr:row>36</xdr:row>
      <xdr:rowOff>105004</xdr:rowOff>
    </xdr:to>
    <xdr:sp macro="" textlink="">
      <xdr:nvSpPr>
        <xdr:cNvPr id="548" name="楕円 547"/>
        <xdr:cNvSpPr/>
      </xdr:nvSpPr>
      <xdr:spPr>
        <a:xfrm>
          <a:off x="12763500" y="617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121531</xdr:rowOff>
    </xdr:from>
    <xdr:ext cx="469744" cy="259045"/>
    <xdr:sp macro="" textlink="">
      <xdr:nvSpPr>
        <xdr:cNvPr id="549" name="テキスト ボックス 548"/>
        <xdr:cNvSpPr txBox="1"/>
      </xdr:nvSpPr>
      <xdr:spPr>
        <a:xfrm>
          <a:off x="12579428" y="595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102133</xdr:rowOff>
    </xdr:from>
    <xdr:to>
      <xdr:col>85</xdr:col>
      <xdr:colOff>126364</xdr:colOff>
      <xdr:row>58</xdr:row>
      <xdr:rowOff>129935</xdr:rowOff>
    </xdr:to>
    <xdr:cxnSp macro="">
      <xdr:nvCxnSpPr>
        <xdr:cNvPr id="576" name="直線コネクタ 575"/>
        <xdr:cNvCxnSpPr/>
      </xdr:nvCxnSpPr>
      <xdr:spPr>
        <a:xfrm flipV="1">
          <a:off x="16317595" y="8503183"/>
          <a:ext cx="1269" cy="1570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133762</xdr:rowOff>
    </xdr:from>
    <xdr:ext cx="534377" cy="259045"/>
    <xdr:sp macro="" textlink="">
      <xdr:nvSpPr>
        <xdr:cNvPr id="577" name="教育費最小値テキスト"/>
        <xdr:cNvSpPr txBox="1"/>
      </xdr:nvSpPr>
      <xdr:spPr>
        <a:xfrm>
          <a:off x="16370300" y="1007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129935</xdr:rowOff>
    </xdr:from>
    <xdr:to>
      <xdr:col>86</xdr:col>
      <xdr:colOff>25400</xdr:colOff>
      <xdr:row>58</xdr:row>
      <xdr:rowOff>129935</xdr:rowOff>
    </xdr:to>
    <xdr:cxnSp macro="">
      <xdr:nvCxnSpPr>
        <xdr:cNvPr id="578" name="直線コネクタ 577"/>
        <xdr:cNvCxnSpPr/>
      </xdr:nvCxnSpPr>
      <xdr:spPr>
        <a:xfrm>
          <a:off x="16230600" y="1007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48810</xdr:rowOff>
    </xdr:from>
    <xdr:ext cx="599010" cy="259045"/>
    <xdr:sp macro="" textlink="">
      <xdr:nvSpPr>
        <xdr:cNvPr id="579" name="教育費最大値テキスト"/>
        <xdr:cNvSpPr txBox="1"/>
      </xdr:nvSpPr>
      <xdr:spPr>
        <a:xfrm>
          <a:off x="16370300" y="827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102133</xdr:rowOff>
    </xdr:from>
    <xdr:to>
      <xdr:col>86</xdr:col>
      <xdr:colOff>25400</xdr:colOff>
      <xdr:row>49</xdr:row>
      <xdr:rowOff>102133</xdr:rowOff>
    </xdr:to>
    <xdr:cxnSp macro="">
      <xdr:nvCxnSpPr>
        <xdr:cNvPr id="580" name="直線コネクタ 579"/>
        <xdr:cNvCxnSpPr/>
      </xdr:nvCxnSpPr>
      <xdr:spPr>
        <a:xfrm>
          <a:off x="16230600" y="850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120650</xdr:rowOff>
    </xdr:from>
    <xdr:to>
      <xdr:col>85</xdr:col>
      <xdr:colOff>127000</xdr:colOff>
      <xdr:row>58</xdr:row>
      <xdr:rowOff>123579</xdr:rowOff>
    </xdr:to>
    <xdr:cxnSp macro="">
      <xdr:nvCxnSpPr>
        <xdr:cNvPr id="581" name="直線コネクタ 580"/>
        <xdr:cNvCxnSpPr/>
      </xdr:nvCxnSpPr>
      <xdr:spPr>
        <a:xfrm flipV="1">
          <a:off x="15481300" y="10064750"/>
          <a:ext cx="838200" cy="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27794</xdr:rowOff>
    </xdr:from>
    <xdr:ext cx="534377" cy="259045"/>
    <xdr:sp macro="" textlink="">
      <xdr:nvSpPr>
        <xdr:cNvPr id="582" name="教育費平均値テキスト"/>
        <xdr:cNvSpPr txBox="1"/>
      </xdr:nvSpPr>
      <xdr:spPr>
        <a:xfrm>
          <a:off x="16370300" y="9628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4917</xdr:rowOff>
    </xdr:from>
    <xdr:to>
      <xdr:col>85</xdr:col>
      <xdr:colOff>177800</xdr:colOff>
      <xdr:row>57</xdr:row>
      <xdr:rowOff>106517</xdr:rowOff>
    </xdr:to>
    <xdr:sp macro="" textlink="">
      <xdr:nvSpPr>
        <xdr:cNvPr id="583" name="フローチャート: 判断 582"/>
        <xdr:cNvSpPr/>
      </xdr:nvSpPr>
      <xdr:spPr>
        <a:xfrm>
          <a:off x="16268700" y="97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123579</xdr:rowOff>
    </xdr:from>
    <xdr:to>
      <xdr:col>81</xdr:col>
      <xdr:colOff>50800</xdr:colOff>
      <xdr:row>59</xdr:row>
      <xdr:rowOff>12968</xdr:rowOff>
    </xdr:to>
    <xdr:cxnSp macro="">
      <xdr:nvCxnSpPr>
        <xdr:cNvPr id="584" name="直線コネクタ 583"/>
        <xdr:cNvCxnSpPr/>
      </xdr:nvCxnSpPr>
      <xdr:spPr>
        <a:xfrm flipV="1">
          <a:off x="14592300" y="10067679"/>
          <a:ext cx="889000" cy="6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83109</xdr:rowOff>
    </xdr:from>
    <xdr:to>
      <xdr:col>81</xdr:col>
      <xdr:colOff>101600</xdr:colOff>
      <xdr:row>58</xdr:row>
      <xdr:rowOff>13259</xdr:rowOff>
    </xdr:to>
    <xdr:sp macro="" textlink="">
      <xdr:nvSpPr>
        <xdr:cNvPr id="585" name="フローチャート: 判断 584"/>
        <xdr:cNvSpPr/>
      </xdr:nvSpPr>
      <xdr:spPr>
        <a:xfrm>
          <a:off x="15430500" y="985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29786</xdr:rowOff>
    </xdr:from>
    <xdr:ext cx="534377" cy="259045"/>
    <xdr:sp macro="" textlink="">
      <xdr:nvSpPr>
        <xdr:cNvPr id="586" name="テキスト ボックス 585"/>
        <xdr:cNvSpPr txBox="1"/>
      </xdr:nvSpPr>
      <xdr:spPr>
        <a:xfrm>
          <a:off x="15214111" y="963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12968</xdr:rowOff>
    </xdr:from>
    <xdr:to>
      <xdr:col>76</xdr:col>
      <xdr:colOff>114300</xdr:colOff>
      <xdr:row>59</xdr:row>
      <xdr:rowOff>14253</xdr:rowOff>
    </xdr:to>
    <xdr:cxnSp macro="">
      <xdr:nvCxnSpPr>
        <xdr:cNvPr id="587" name="直線コネクタ 586"/>
        <xdr:cNvCxnSpPr/>
      </xdr:nvCxnSpPr>
      <xdr:spPr>
        <a:xfrm flipV="1">
          <a:off x="13703300" y="10128518"/>
          <a:ext cx="889000" cy="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83751</xdr:rowOff>
    </xdr:from>
    <xdr:to>
      <xdr:col>76</xdr:col>
      <xdr:colOff>165100</xdr:colOff>
      <xdr:row>58</xdr:row>
      <xdr:rowOff>13901</xdr:rowOff>
    </xdr:to>
    <xdr:sp macro="" textlink="">
      <xdr:nvSpPr>
        <xdr:cNvPr id="588" name="フローチャート: 判断 587"/>
        <xdr:cNvSpPr/>
      </xdr:nvSpPr>
      <xdr:spPr>
        <a:xfrm>
          <a:off x="14541500" y="98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30428</xdr:rowOff>
    </xdr:from>
    <xdr:ext cx="534377" cy="259045"/>
    <xdr:sp macro="" textlink="">
      <xdr:nvSpPr>
        <xdr:cNvPr id="589" name="テキスト ボックス 588"/>
        <xdr:cNvSpPr txBox="1"/>
      </xdr:nvSpPr>
      <xdr:spPr>
        <a:xfrm>
          <a:off x="14325111" y="963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3814</xdr:rowOff>
    </xdr:from>
    <xdr:to>
      <xdr:col>71</xdr:col>
      <xdr:colOff>177800</xdr:colOff>
      <xdr:row>59</xdr:row>
      <xdr:rowOff>14253</xdr:rowOff>
    </xdr:to>
    <xdr:cxnSp macro="">
      <xdr:nvCxnSpPr>
        <xdr:cNvPr id="590" name="直線コネクタ 589"/>
        <xdr:cNvCxnSpPr/>
      </xdr:nvCxnSpPr>
      <xdr:spPr>
        <a:xfrm>
          <a:off x="12814300" y="10119364"/>
          <a:ext cx="8890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97217</xdr:rowOff>
    </xdr:from>
    <xdr:to>
      <xdr:col>72</xdr:col>
      <xdr:colOff>38100</xdr:colOff>
      <xdr:row>58</xdr:row>
      <xdr:rowOff>27367</xdr:rowOff>
    </xdr:to>
    <xdr:sp macro="" textlink="">
      <xdr:nvSpPr>
        <xdr:cNvPr id="591" name="フローチャート: 判断 590"/>
        <xdr:cNvSpPr/>
      </xdr:nvSpPr>
      <xdr:spPr>
        <a:xfrm>
          <a:off x="13652500" y="986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43894</xdr:rowOff>
    </xdr:from>
    <xdr:ext cx="534377" cy="259045"/>
    <xdr:sp macro="" textlink="">
      <xdr:nvSpPr>
        <xdr:cNvPr id="592" name="テキスト ボックス 591"/>
        <xdr:cNvSpPr txBox="1"/>
      </xdr:nvSpPr>
      <xdr:spPr>
        <a:xfrm>
          <a:off x="13436111" y="964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134925</xdr:rowOff>
    </xdr:from>
    <xdr:to>
      <xdr:col>67</xdr:col>
      <xdr:colOff>101600</xdr:colOff>
      <xdr:row>58</xdr:row>
      <xdr:rowOff>65075</xdr:rowOff>
    </xdr:to>
    <xdr:sp macro="" textlink="">
      <xdr:nvSpPr>
        <xdr:cNvPr id="593" name="フローチャート: 判断 592"/>
        <xdr:cNvSpPr/>
      </xdr:nvSpPr>
      <xdr:spPr>
        <a:xfrm>
          <a:off x="12763500" y="99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81602</xdr:rowOff>
    </xdr:from>
    <xdr:ext cx="534377" cy="259045"/>
    <xdr:sp macro="" textlink="">
      <xdr:nvSpPr>
        <xdr:cNvPr id="594" name="テキスト ボックス 593"/>
        <xdr:cNvSpPr txBox="1"/>
      </xdr:nvSpPr>
      <xdr:spPr>
        <a:xfrm>
          <a:off x="12547111" y="96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69850</xdr:rowOff>
    </xdr:from>
    <xdr:to>
      <xdr:col>85</xdr:col>
      <xdr:colOff>177800</xdr:colOff>
      <xdr:row>59</xdr:row>
      <xdr:rowOff>0</xdr:rowOff>
    </xdr:to>
    <xdr:sp macro="" textlink="">
      <xdr:nvSpPr>
        <xdr:cNvPr id="600" name="楕円 599"/>
        <xdr:cNvSpPr/>
      </xdr:nvSpPr>
      <xdr:spPr>
        <a:xfrm>
          <a:off x="16268700" y="1001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156227</xdr:rowOff>
    </xdr:from>
    <xdr:ext cx="534377" cy="259045"/>
    <xdr:sp macro="" textlink="">
      <xdr:nvSpPr>
        <xdr:cNvPr id="601" name="教育費該当値テキスト"/>
        <xdr:cNvSpPr txBox="1"/>
      </xdr:nvSpPr>
      <xdr:spPr>
        <a:xfrm>
          <a:off x="16370300" y="992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72779</xdr:rowOff>
    </xdr:from>
    <xdr:to>
      <xdr:col>81</xdr:col>
      <xdr:colOff>101600</xdr:colOff>
      <xdr:row>59</xdr:row>
      <xdr:rowOff>2929</xdr:rowOff>
    </xdr:to>
    <xdr:sp macro="" textlink="">
      <xdr:nvSpPr>
        <xdr:cNvPr id="602" name="楕円 601"/>
        <xdr:cNvSpPr/>
      </xdr:nvSpPr>
      <xdr:spPr>
        <a:xfrm>
          <a:off x="15430500" y="1001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165506</xdr:rowOff>
    </xdr:from>
    <xdr:ext cx="534377" cy="259045"/>
    <xdr:sp macro="" textlink="">
      <xdr:nvSpPr>
        <xdr:cNvPr id="603" name="テキスト ボックス 602"/>
        <xdr:cNvSpPr txBox="1"/>
      </xdr:nvSpPr>
      <xdr:spPr>
        <a:xfrm>
          <a:off x="15214111" y="1010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133618</xdr:rowOff>
    </xdr:from>
    <xdr:to>
      <xdr:col>76</xdr:col>
      <xdr:colOff>165100</xdr:colOff>
      <xdr:row>59</xdr:row>
      <xdr:rowOff>63768</xdr:rowOff>
    </xdr:to>
    <xdr:sp macro="" textlink="">
      <xdr:nvSpPr>
        <xdr:cNvPr id="604" name="楕円 603"/>
        <xdr:cNvSpPr/>
      </xdr:nvSpPr>
      <xdr:spPr>
        <a:xfrm>
          <a:off x="14541500" y="1007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54895</xdr:rowOff>
    </xdr:from>
    <xdr:ext cx="534377" cy="259045"/>
    <xdr:sp macro="" textlink="">
      <xdr:nvSpPr>
        <xdr:cNvPr id="605" name="テキスト ボックス 604"/>
        <xdr:cNvSpPr txBox="1"/>
      </xdr:nvSpPr>
      <xdr:spPr>
        <a:xfrm>
          <a:off x="14325111" y="1017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134903</xdr:rowOff>
    </xdr:from>
    <xdr:to>
      <xdr:col>72</xdr:col>
      <xdr:colOff>38100</xdr:colOff>
      <xdr:row>59</xdr:row>
      <xdr:rowOff>65053</xdr:rowOff>
    </xdr:to>
    <xdr:sp macro="" textlink="">
      <xdr:nvSpPr>
        <xdr:cNvPr id="606" name="楕円 605"/>
        <xdr:cNvSpPr/>
      </xdr:nvSpPr>
      <xdr:spPr>
        <a:xfrm>
          <a:off x="13652500" y="1007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56180</xdr:rowOff>
    </xdr:from>
    <xdr:ext cx="534377" cy="259045"/>
    <xdr:sp macro="" textlink="">
      <xdr:nvSpPr>
        <xdr:cNvPr id="607" name="テキスト ボックス 606"/>
        <xdr:cNvSpPr txBox="1"/>
      </xdr:nvSpPr>
      <xdr:spPr>
        <a:xfrm>
          <a:off x="13436111" y="1017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124464</xdr:rowOff>
    </xdr:from>
    <xdr:to>
      <xdr:col>67</xdr:col>
      <xdr:colOff>101600</xdr:colOff>
      <xdr:row>59</xdr:row>
      <xdr:rowOff>54614</xdr:rowOff>
    </xdr:to>
    <xdr:sp macro="" textlink="">
      <xdr:nvSpPr>
        <xdr:cNvPr id="608" name="楕円 607"/>
        <xdr:cNvSpPr/>
      </xdr:nvSpPr>
      <xdr:spPr>
        <a:xfrm>
          <a:off x="12763500" y="1006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45741</xdr:rowOff>
    </xdr:from>
    <xdr:ext cx="534377" cy="259045"/>
    <xdr:sp macro="" textlink="">
      <xdr:nvSpPr>
        <xdr:cNvPr id="609" name="テキスト ボックス 608"/>
        <xdr:cNvSpPr txBox="1"/>
      </xdr:nvSpPr>
      <xdr:spPr>
        <a:xfrm>
          <a:off x="12547111" y="1016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23" name="テキスト ボックス 622"/>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25" name="テキスト ボックス 624"/>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27" name="テキスト ボックス 626"/>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9" name="テキスト ボックス 628"/>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31" name="テキスト ボックス 630"/>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33" name="テキスト ボックス 632"/>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85272</xdr:rowOff>
    </xdr:from>
    <xdr:to>
      <xdr:col>85</xdr:col>
      <xdr:colOff>126364</xdr:colOff>
      <xdr:row>79</xdr:row>
      <xdr:rowOff>98879</xdr:rowOff>
    </xdr:to>
    <xdr:cxnSp macro="">
      <xdr:nvCxnSpPr>
        <xdr:cNvPr id="635" name="直線コネクタ 634"/>
        <xdr:cNvCxnSpPr/>
      </xdr:nvCxnSpPr>
      <xdr:spPr>
        <a:xfrm flipV="1">
          <a:off x="16317595" y="12086772"/>
          <a:ext cx="1269"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6"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7" name="直線コネクタ 636"/>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31949</xdr:rowOff>
    </xdr:from>
    <xdr:ext cx="378565" cy="259045"/>
    <xdr:sp macro="" textlink="">
      <xdr:nvSpPr>
        <xdr:cNvPr id="638" name="災害復旧費最大値テキスト"/>
        <xdr:cNvSpPr txBox="1"/>
      </xdr:nvSpPr>
      <xdr:spPr>
        <a:xfrm>
          <a:off x="16370300" y="11861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85272</xdr:rowOff>
    </xdr:from>
    <xdr:to>
      <xdr:col>86</xdr:col>
      <xdr:colOff>25400</xdr:colOff>
      <xdr:row>70</xdr:row>
      <xdr:rowOff>85272</xdr:rowOff>
    </xdr:to>
    <xdr:cxnSp macro="">
      <xdr:nvCxnSpPr>
        <xdr:cNvPr id="639" name="直線コネクタ 638"/>
        <xdr:cNvCxnSpPr/>
      </xdr:nvCxnSpPr>
      <xdr:spPr>
        <a:xfrm>
          <a:off x="16230600" y="1208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0" name="直線コネクタ 639"/>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79120</xdr:rowOff>
    </xdr:from>
    <xdr:ext cx="313932" cy="259045"/>
    <xdr:sp macro="" textlink="">
      <xdr:nvSpPr>
        <xdr:cNvPr id="641" name="災害復旧費平均値テキスト"/>
        <xdr:cNvSpPr txBox="1"/>
      </xdr:nvSpPr>
      <xdr:spPr>
        <a:xfrm>
          <a:off x="16370300" y="1328077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56243</xdr:rowOff>
    </xdr:from>
    <xdr:to>
      <xdr:col>85</xdr:col>
      <xdr:colOff>177800</xdr:colOff>
      <xdr:row>78</xdr:row>
      <xdr:rowOff>157843</xdr:rowOff>
    </xdr:to>
    <xdr:sp macro="" textlink="">
      <xdr:nvSpPr>
        <xdr:cNvPr id="642" name="フローチャート: 判断 641"/>
        <xdr:cNvSpPr/>
      </xdr:nvSpPr>
      <xdr:spPr>
        <a:xfrm>
          <a:off x="16268700" y="1342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3" name="直線コネクタ 642"/>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26307</xdr:rowOff>
    </xdr:from>
    <xdr:to>
      <xdr:col>81</xdr:col>
      <xdr:colOff>101600</xdr:colOff>
      <xdr:row>75</xdr:row>
      <xdr:rowOff>127907</xdr:rowOff>
    </xdr:to>
    <xdr:sp macro="" textlink="">
      <xdr:nvSpPr>
        <xdr:cNvPr id="644" name="フローチャート: 判断 643"/>
        <xdr:cNvSpPr/>
      </xdr:nvSpPr>
      <xdr:spPr>
        <a:xfrm>
          <a:off x="15430500" y="128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73</xdr:row>
      <xdr:rowOff>144434</xdr:rowOff>
    </xdr:from>
    <xdr:ext cx="313932" cy="259045"/>
    <xdr:sp macro="" textlink="">
      <xdr:nvSpPr>
        <xdr:cNvPr id="645" name="テキスト ボックス 644"/>
        <xdr:cNvSpPr txBox="1"/>
      </xdr:nvSpPr>
      <xdr:spPr>
        <a:xfrm>
          <a:off x="15324333" y="12660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147865</xdr:rowOff>
    </xdr:from>
    <xdr:to>
      <xdr:col>76</xdr:col>
      <xdr:colOff>114300</xdr:colOff>
      <xdr:row>79</xdr:row>
      <xdr:rowOff>98879</xdr:rowOff>
    </xdr:to>
    <xdr:cxnSp macro="">
      <xdr:nvCxnSpPr>
        <xdr:cNvPr id="646" name="直線コネクタ 645"/>
        <xdr:cNvCxnSpPr/>
      </xdr:nvCxnSpPr>
      <xdr:spPr>
        <a:xfrm>
          <a:off x="13703300" y="12663715"/>
          <a:ext cx="889000" cy="97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113393</xdr:rowOff>
    </xdr:from>
    <xdr:to>
      <xdr:col>76</xdr:col>
      <xdr:colOff>165100</xdr:colOff>
      <xdr:row>76</xdr:row>
      <xdr:rowOff>43543</xdr:rowOff>
    </xdr:to>
    <xdr:sp macro="" textlink="">
      <xdr:nvSpPr>
        <xdr:cNvPr id="647" name="フローチャート: 判断 646"/>
        <xdr:cNvSpPr/>
      </xdr:nvSpPr>
      <xdr:spPr>
        <a:xfrm>
          <a:off x="14541500" y="1297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74</xdr:row>
      <xdr:rowOff>60070</xdr:rowOff>
    </xdr:from>
    <xdr:ext cx="313932" cy="259045"/>
    <xdr:sp macro="" textlink="">
      <xdr:nvSpPr>
        <xdr:cNvPr id="648" name="テキスト ボックス 647"/>
        <xdr:cNvSpPr txBox="1"/>
      </xdr:nvSpPr>
      <xdr:spPr>
        <a:xfrm>
          <a:off x="14435333" y="12747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147865</xdr:rowOff>
    </xdr:from>
    <xdr:to>
      <xdr:col>71</xdr:col>
      <xdr:colOff>177800</xdr:colOff>
      <xdr:row>79</xdr:row>
      <xdr:rowOff>98879</xdr:rowOff>
    </xdr:to>
    <xdr:cxnSp macro="">
      <xdr:nvCxnSpPr>
        <xdr:cNvPr id="649" name="直線コネクタ 648"/>
        <xdr:cNvCxnSpPr/>
      </xdr:nvCxnSpPr>
      <xdr:spPr>
        <a:xfrm flipV="1">
          <a:off x="12814300" y="12663715"/>
          <a:ext cx="889000" cy="97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4536</xdr:rowOff>
    </xdr:from>
    <xdr:to>
      <xdr:col>72</xdr:col>
      <xdr:colOff>38100</xdr:colOff>
      <xdr:row>79</xdr:row>
      <xdr:rowOff>106136</xdr:rowOff>
    </xdr:to>
    <xdr:sp macro="" textlink="">
      <xdr:nvSpPr>
        <xdr:cNvPr id="650" name="フローチャート: 判断 649"/>
        <xdr:cNvSpPr/>
      </xdr:nvSpPr>
      <xdr:spPr>
        <a:xfrm>
          <a:off x="13652500" y="135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97263</xdr:rowOff>
    </xdr:from>
    <xdr:ext cx="249299" cy="259045"/>
    <xdr:sp macro="" textlink="">
      <xdr:nvSpPr>
        <xdr:cNvPr id="651" name="テキスト ボックス 650"/>
        <xdr:cNvSpPr txBox="1"/>
      </xdr:nvSpPr>
      <xdr:spPr>
        <a:xfrm>
          <a:off x="13578650" y="13641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2" name="フローチャート: 判断 651"/>
        <xdr:cNvSpPr/>
      </xdr:nvSpPr>
      <xdr:spPr>
        <a:xfrm>
          <a:off x="12763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3" name="テキスト ボックス 65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9" name="楕円 658"/>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0"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1" name="楕円 660"/>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2" name="テキスト ボックス 661"/>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3" name="楕円 662"/>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4" name="テキスト ボックス 663"/>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97065</xdr:rowOff>
    </xdr:from>
    <xdr:to>
      <xdr:col>72</xdr:col>
      <xdr:colOff>38100</xdr:colOff>
      <xdr:row>74</xdr:row>
      <xdr:rowOff>27215</xdr:rowOff>
    </xdr:to>
    <xdr:sp macro="" textlink="">
      <xdr:nvSpPr>
        <xdr:cNvPr id="665" name="楕円 664"/>
        <xdr:cNvSpPr/>
      </xdr:nvSpPr>
      <xdr:spPr>
        <a:xfrm>
          <a:off x="13652500" y="126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72</xdr:row>
      <xdr:rowOff>43742</xdr:rowOff>
    </xdr:from>
    <xdr:ext cx="313932" cy="259045"/>
    <xdr:sp macro="" textlink="">
      <xdr:nvSpPr>
        <xdr:cNvPr id="666" name="テキスト ボックス 665"/>
        <xdr:cNvSpPr txBox="1"/>
      </xdr:nvSpPr>
      <xdr:spPr>
        <a:xfrm>
          <a:off x="13546333" y="123881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7" name="楕円 666"/>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77</xdr:row>
      <xdr:rowOff>166206</xdr:rowOff>
    </xdr:from>
    <xdr:ext cx="249299" cy="259045"/>
    <xdr:sp macro="" textlink="">
      <xdr:nvSpPr>
        <xdr:cNvPr id="668" name="テキスト ボックス 667"/>
        <xdr:cNvSpPr txBox="1"/>
      </xdr:nvSpPr>
      <xdr:spPr>
        <a:xfrm>
          <a:off x="12689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82" name="テキスト ボックス 681"/>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84" name="テキスト ボックス 683"/>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86" name="テキスト ボックス 685"/>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29645</xdr:rowOff>
    </xdr:from>
    <xdr:to>
      <xdr:col>85</xdr:col>
      <xdr:colOff>126364</xdr:colOff>
      <xdr:row>99</xdr:row>
      <xdr:rowOff>73298</xdr:rowOff>
    </xdr:to>
    <xdr:cxnSp macro="">
      <xdr:nvCxnSpPr>
        <xdr:cNvPr id="694" name="直線コネクタ 693"/>
        <xdr:cNvCxnSpPr/>
      </xdr:nvCxnSpPr>
      <xdr:spPr>
        <a:xfrm flipV="1">
          <a:off x="16317595" y="15631595"/>
          <a:ext cx="1269" cy="1415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77125</xdr:rowOff>
    </xdr:from>
    <xdr:ext cx="378565" cy="259045"/>
    <xdr:sp macro="" textlink="">
      <xdr:nvSpPr>
        <xdr:cNvPr id="695" name="公債費最小値テキスト"/>
        <xdr:cNvSpPr txBox="1"/>
      </xdr:nvSpPr>
      <xdr:spPr>
        <a:xfrm>
          <a:off x="16370300" y="17050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73298</xdr:rowOff>
    </xdr:from>
    <xdr:to>
      <xdr:col>86</xdr:col>
      <xdr:colOff>25400</xdr:colOff>
      <xdr:row>99</xdr:row>
      <xdr:rowOff>73298</xdr:rowOff>
    </xdr:to>
    <xdr:cxnSp macro="">
      <xdr:nvCxnSpPr>
        <xdr:cNvPr id="696" name="直線コネクタ 695"/>
        <xdr:cNvCxnSpPr/>
      </xdr:nvCxnSpPr>
      <xdr:spPr>
        <a:xfrm>
          <a:off x="16230600" y="1704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147772</xdr:rowOff>
    </xdr:from>
    <xdr:ext cx="534377" cy="259045"/>
    <xdr:sp macro="" textlink="">
      <xdr:nvSpPr>
        <xdr:cNvPr id="697" name="公債費最大値テキスト"/>
        <xdr:cNvSpPr txBox="1"/>
      </xdr:nvSpPr>
      <xdr:spPr>
        <a:xfrm>
          <a:off x="16370300" y="1540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29645</xdr:rowOff>
    </xdr:from>
    <xdr:to>
      <xdr:col>86</xdr:col>
      <xdr:colOff>25400</xdr:colOff>
      <xdr:row>91</xdr:row>
      <xdr:rowOff>29645</xdr:rowOff>
    </xdr:to>
    <xdr:cxnSp macro="">
      <xdr:nvCxnSpPr>
        <xdr:cNvPr id="698" name="直線コネクタ 697"/>
        <xdr:cNvCxnSpPr/>
      </xdr:nvCxnSpPr>
      <xdr:spPr>
        <a:xfrm>
          <a:off x="16230600" y="1563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106280</xdr:rowOff>
    </xdr:from>
    <xdr:to>
      <xdr:col>85</xdr:col>
      <xdr:colOff>127000</xdr:colOff>
      <xdr:row>95</xdr:row>
      <xdr:rowOff>54792</xdr:rowOff>
    </xdr:to>
    <xdr:cxnSp macro="">
      <xdr:nvCxnSpPr>
        <xdr:cNvPr id="699" name="直線コネクタ 698"/>
        <xdr:cNvCxnSpPr/>
      </xdr:nvCxnSpPr>
      <xdr:spPr>
        <a:xfrm flipV="1">
          <a:off x="15481300" y="16222580"/>
          <a:ext cx="838200" cy="11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4734</xdr:rowOff>
    </xdr:from>
    <xdr:ext cx="469744" cy="259045"/>
    <xdr:sp macro="" textlink="">
      <xdr:nvSpPr>
        <xdr:cNvPr id="700" name="公債費平均値テキスト"/>
        <xdr:cNvSpPr txBox="1"/>
      </xdr:nvSpPr>
      <xdr:spPr>
        <a:xfrm>
          <a:off x="16370300" y="16292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26307</xdr:rowOff>
    </xdr:from>
    <xdr:to>
      <xdr:col>85</xdr:col>
      <xdr:colOff>177800</xdr:colOff>
      <xdr:row>95</xdr:row>
      <xdr:rowOff>127907</xdr:rowOff>
    </xdr:to>
    <xdr:sp macro="" textlink="">
      <xdr:nvSpPr>
        <xdr:cNvPr id="701" name="フローチャート: 判断 700"/>
        <xdr:cNvSpPr/>
      </xdr:nvSpPr>
      <xdr:spPr>
        <a:xfrm>
          <a:off x="16268700" y="1631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54792</xdr:rowOff>
    </xdr:from>
    <xdr:to>
      <xdr:col>81</xdr:col>
      <xdr:colOff>50800</xdr:colOff>
      <xdr:row>95</xdr:row>
      <xdr:rowOff>73623</xdr:rowOff>
    </xdr:to>
    <xdr:cxnSp macro="">
      <xdr:nvCxnSpPr>
        <xdr:cNvPr id="702" name="直線コネクタ 701"/>
        <xdr:cNvCxnSpPr/>
      </xdr:nvCxnSpPr>
      <xdr:spPr>
        <a:xfrm flipV="1">
          <a:off x="14592300" y="16342542"/>
          <a:ext cx="889000" cy="1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69959</xdr:rowOff>
    </xdr:from>
    <xdr:to>
      <xdr:col>81</xdr:col>
      <xdr:colOff>101600</xdr:colOff>
      <xdr:row>96</xdr:row>
      <xdr:rowOff>109</xdr:rowOff>
    </xdr:to>
    <xdr:sp macro="" textlink="">
      <xdr:nvSpPr>
        <xdr:cNvPr id="703" name="フローチャート: 判断 702"/>
        <xdr:cNvSpPr/>
      </xdr:nvSpPr>
      <xdr:spPr>
        <a:xfrm>
          <a:off x="15430500" y="1635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162686</xdr:rowOff>
    </xdr:from>
    <xdr:ext cx="469744" cy="259045"/>
    <xdr:sp macro="" textlink="">
      <xdr:nvSpPr>
        <xdr:cNvPr id="704" name="テキスト ボックス 703"/>
        <xdr:cNvSpPr txBox="1"/>
      </xdr:nvSpPr>
      <xdr:spPr>
        <a:xfrm>
          <a:off x="15246428" y="1645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73623</xdr:rowOff>
    </xdr:from>
    <xdr:to>
      <xdr:col>76</xdr:col>
      <xdr:colOff>114300</xdr:colOff>
      <xdr:row>95</xdr:row>
      <xdr:rowOff>142531</xdr:rowOff>
    </xdr:to>
    <xdr:cxnSp macro="">
      <xdr:nvCxnSpPr>
        <xdr:cNvPr id="705" name="直線コネクタ 704"/>
        <xdr:cNvCxnSpPr/>
      </xdr:nvCxnSpPr>
      <xdr:spPr>
        <a:xfrm flipV="1">
          <a:off x="13703300" y="16361373"/>
          <a:ext cx="889000" cy="6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113829</xdr:rowOff>
    </xdr:from>
    <xdr:to>
      <xdr:col>76</xdr:col>
      <xdr:colOff>165100</xdr:colOff>
      <xdr:row>95</xdr:row>
      <xdr:rowOff>43979</xdr:rowOff>
    </xdr:to>
    <xdr:sp macro="" textlink="">
      <xdr:nvSpPr>
        <xdr:cNvPr id="706" name="フローチャート: 判断 705"/>
        <xdr:cNvSpPr/>
      </xdr:nvSpPr>
      <xdr:spPr>
        <a:xfrm>
          <a:off x="14541500" y="1623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60506</xdr:rowOff>
    </xdr:from>
    <xdr:ext cx="469744" cy="259045"/>
    <xdr:sp macro="" textlink="">
      <xdr:nvSpPr>
        <xdr:cNvPr id="707" name="テキスト ボックス 706"/>
        <xdr:cNvSpPr txBox="1"/>
      </xdr:nvSpPr>
      <xdr:spPr>
        <a:xfrm>
          <a:off x="14357428" y="1600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64263</xdr:rowOff>
    </xdr:from>
    <xdr:to>
      <xdr:col>71</xdr:col>
      <xdr:colOff>177800</xdr:colOff>
      <xdr:row>95</xdr:row>
      <xdr:rowOff>142531</xdr:rowOff>
    </xdr:to>
    <xdr:cxnSp macro="">
      <xdr:nvCxnSpPr>
        <xdr:cNvPr id="708" name="直線コネクタ 707"/>
        <xdr:cNvCxnSpPr/>
      </xdr:nvCxnSpPr>
      <xdr:spPr>
        <a:xfrm>
          <a:off x="12814300" y="16352013"/>
          <a:ext cx="889000" cy="7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67019</xdr:rowOff>
    </xdr:from>
    <xdr:to>
      <xdr:col>72</xdr:col>
      <xdr:colOff>38100</xdr:colOff>
      <xdr:row>95</xdr:row>
      <xdr:rowOff>168619</xdr:rowOff>
    </xdr:to>
    <xdr:sp macro="" textlink="">
      <xdr:nvSpPr>
        <xdr:cNvPr id="709" name="フローチャート: 判断 708"/>
        <xdr:cNvSpPr/>
      </xdr:nvSpPr>
      <xdr:spPr>
        <a:xfrm>
          <a:off x="13652500" y="1635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13696</xdr:rowOff>
    </xdr:from>
    <xdr:ext cx="469744" cy="259045"/>
    <xdr:sp macro="" textlink="">
      <xdr:nvSpPr>
        <xdr:cNvPr id="710" name="テキスト ボックス 709"/>
        <xdr:cNvSpPr txBox="1"/>
      </xdr:nvSpPr>
      <xdr:spPr>
        <a:xfrm>
          <a:off x="13468428" y="1612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94235</xdr:rowOff>
    </xdr:from>
    <xdr:to>
      <xdr:col>67</xdr:col>
      <xdr:colOff>101600</xdr:colOff>
      <xdr:row>95</xdr:row>
      <xdr:rowOff>24385</xdr:rowOff>
    </xdr:to>
    <xdr:sp macro="" textlink="">
      <xdr:nvSpPr>
        <xdr:cNvPr id="711" name="フローチャート: 判断 710"/>
        <xdr:cNvSpPr/>
      </xdr:nvSpPr>
      <xdr:spPr>
        <a:xfrm>
          <a:off x="12763500" y="162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40912</xdr:rowOff>
    </xdr:from>
    <xdr:ext cx="469744" cy="259045"/>
    <xdr:sp macro="" textlink="">
      <xdr:nvSpPr>
        <xdr:cNvPr id="712" name="テキスト ボックス 711"/>
        <xdr:cNvSpPr txBox="1"/>
      </xdr:nvSpPr>
      <xdr:spPr>
        <a:xfrm>
          <a:off x="12579428" y="1598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55480</xdr:rowOff>
    </xdr:from>
    <xdr:to>
      <xdr:col>85</xdr:col>
      <xdr:colOff>177800</xdr:colOff>
      <xdr:row>94</xdr:row>
      <xdr:rowOff>157080</xdr:rowOff>
    </xdr:to>
    <xdr:sp macro="" textlink="">
      <xdr:nvSpPr>
        <xdr:cNvPr id="718" name="楕円 717"/>
        <xdr:cNvSpPr/>
      </xdr:nvSpPr>
      <xdr:spPr>
        <a:xfrm>
          <a:off x="16268700" y="1617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78357</xdr:rowOff>
    </xdr:from>
    <xdr:ext cx="469744" cy="259045"/>
    <xdr:sp macro="" textlink="">
      <xdr:nvSpPr>
        <xdr:cNvPr id="719" name="公債費該当値テキスト"/>
        <xdr:cNvSpPr txBox="1"/>
      </xdr:nvSpPr>
      <xdr:spPr>
        <a:xfrm>
          <a:off x="16370300" y="1602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3992</xdr:rowOff>
    </xdr:from>
    <xdr:to>
      <xdr:col>81</xdr:col>
      <xdr:colOff>101600</xdr:colOff>
      <xdr:row>95</xdr:row>
      <xdr:rowOff>105592</xdr:rowOff>
    </xdr:to>
    <xdr:sp macro="" textlink="">
      <xdr:nvSpPr>
        <xdr:cNvPr id="720" name="楕円 719"/>
        <xdr:cNvSpPr/>
      </xdr:nvSpPr>
      <xdr:spPr>
        <a:xfrm>
          <a:off x="15430500" y="162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122119</xdr:rowOff>
    </xdr:from>
    <xdr:ext cx="469744" cy="259045"/>
    <xdr:sp macro="" textlink="">
      <xdr:nvSpPr>
        <xdr:cNvPr id="721" name="テキスト ボックス 720"/>
        <xdr:cNvSpPr txBox="1"/>
      </xdr:nvSpPr>
      <xdr:spPr>
        <a:xfrm>
          <a:off x="15246428" y="1606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22823</xdr:rowOff>
    </xdr:from>
    <xdr:to>
      <xdr:col>76</xdr:col>
      <xdr:colOff>165100</xdr:colOff>
      <xdr:row>95</xdr:row>
      <xdr:rowOff>124423</xdr:rowOff>
    </xdr:to>
    <xdr:sp macro="" textlink="">
      <xdr:nvSpPr>
        <xdr:cNvPr id="722" name="楕円 721"/>
        <xdr:cNvSpPr/>
      </xdr:nvSpPr>
      <xdr:spPr>
        <a:xfrm>
          <a:off x="14541500" y="1631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115550</xdr:rowOff>
    </xdr:from>
    <xdr:ext cx="469744" cy="259045"/>
    <xdr:sp macro="" textlink="">
      <xdr:nvSpPr>
        <xdr:cNvPr id="723" name="テキスト ボックス 722"/>
        <xdr:cNvSpPr txBox="1"/>
      </xdr:nvSpPr>
      <xdr:spPr>
        <a:xfrm>
          <a:off x="14357428" y="1640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91731</xdr:rowOff>
    </xdr:from>
    <xdr:to>
      <xdr:col>72</xdr:col>
      <xdr:colOff>38100</xdr:colOff>
      <xdr:row>96</xdr:row>
      <xdr:rowOff>21881</xdr:rowOff>
    </xdr:to>
    <xdr:sp macro="" textlink="">
      <xdr:nvSpPr>
        <xdr:cNvPr id="724" name="楕円 723"/>
        <xdr:cNvSpPr/>
      </xdr:nvSpPr>
      <xdr:spPr>
        <a:xfrm>
          <a:off x="13652500" y="1637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13008</xdr:rowOff>
    </xdr:from>
    <xdr:ext cx="469744" cy="259045"/>
    <xdr:sp macro="" textlink="">
      <xdr:nvSpPr>
        <xdr:cNvPr id="725" name="テキスト ボックス 724"/>
        <xdr:cNvSpPr txBox="1"/>
      </xdr:nvSpPr>
      <xdr:spPr>
        <a:xfrm>
          <a:off x="13468428" y="1647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13463</xdr:rowOff>
    </xdr:from>
    <xdr:to>
      <xdr:col>67</xdr:col>
      <xdr:colOff>101600</xdr:colOff>
      <xdr:row>95</xdr:row>
      <xdr:rowOff>115063</xdr:rowOff>
    </xdr:to>
    <xdr:sp macro="" textlink="">
      <xdr:nvSpPr>
        <xdr:cNvPr id="726" name="楕円 725"/>
        <xdr:cNvSpPr/>
      </xdr:nvSpPr>
      <xdr:spPr>
        <a:xfrm>
          <a:off x="12763500" y="1630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106190</xdr:rowOff>
    </xdr:from>
    <xdr:ext cx="469744" cy="259045"/>
    <xdr:sp macro="" textlink="">
      <xdr:nvSpPr>
        <xdr:cNvPr id="727" name="テキスト ボックス 726"/>
        <xdr:cNvSpPr txBox="1"/>
      </xdr:nvSpPr>
      <xdr:spPr>
        <a:xfrm>
          <a:off x="12579428" y="1639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1" name="テキスト ボックス 74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3" name="テキスト ボックス 74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5" name="テキスト ボックス 74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100330</xdr:rowOff>
    </xdr:from>
    <xdr:to>
      <xdr:col>116</xdr:col>
      <xdr:colOff>62864</xdr:colOff>
      <xdr:row>39</xdr:row>
      <xdr:rowOff>44450</xdr:rowOff>
    </xdr:to>
    <xdr:cxnSp macro="">
      <xdr:nvCxnSpPr>
        <xdr:cNvPr id="751" name="直線コネクタ 750"/>
        <xdr:cNvCxnSpPr/>
      </xdr:nvCxnSpPr>
      <xdr:spPr>
        <a:xfrm flipV="1">
          <a:off x="22159595" y="5243830"/>
          <a:ext cx="1269" cy="1487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47007</xdr:rowOff>
    </xdr:from>
    <xdr:ext cx="469744" cy="259045"/>
    <xdr:sp macro="" textlink="">
      <xdr:nvSpPr>
        <xdr:cNvPr id="754" name="諸支出金最大値テキスト"/>
        <xdr:cNvSpPr txBox="1"/>
      </xdr:nvSpPr>
      <xdr:spPr>
        <a:xfrm>
          <a:off x="22212300" y="50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100330</xdr:rowOff>
    </xdr:from>
    <xdr:to>
      <xdr:col>116</xdr:col>
      <xdr:colOff>152400</xdr:colOff>
      <xdr:row>30</xdr:row>
      <xdr:rowOff>100330</xdr:rowOff>
    </xdr:to>
    <xdr:cxnSp macro="">
      <xdr:nvCxnSpPr>
        <xdr:cNvPr id="755" name="直線コネクタ 754"/>
        <xdr:cNvCxnSpPr/>
      </xdr:nvCxnSpPr>
      <xdr:spPr>
        <a:xfrm>
          <a:off x="22072600" y="524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313932" cy="259045"/>
    <xdr:sp macro="" textlink="">
      <xdr:nvSpPr>
        <xdr:cNvPr id="757" name="諸支出金平均値テキスト"/>
        <xdr:cNvSpPr txBox="1"/>
      </xdr:nvSpPr>
      <xdr:spPr>
        <a:xfrm>
          <a:off x="22212300" y="64554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フローチャート: 判断 757"/>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60" name="フローチャート: 判断 759"/>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138430</xdr:rowOff>
    </xdr:from>
    <xdr:to>
      <xdr:col>107</xdr:col>
      <xdr:colOff>101600</xdr:colOff>
      <xdr:row>39</xdr:row>
      <xdr:rowOff>68580</xdr:rowOff>
    </xdr:to>
    <xdr:sp macro="" textlink="">
      <xdr:nvSpPr>
        <xdr:cNvPr id="763" name="フローチャート: 判断 762"/>
        <xdr:cNvSpPr/>
      </xdr:nvSpPr>
      <xdr:spPr>
        <a:xfrm>
          <a:off x="20383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85107</xdr:rowOff>
    </xdr:from>
    <xdr:ext cx="313932" cy="259045"/>
    <xdr:sp macro="" textlink="">
      <xdr:nvSpPr>
        <xdr:cNvPr id="764" name="テキスト ボックス 763"/>
        <xdr:cNvSpPr txBox="1"/>
      </xdr:nvSpPr>
      <xdr:spPr>
        <a:xfrm>
          <a:off x="20277333" y="64287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83820</xdr:rowOff>
    </xdr:from>
    <xdr:to>
      <xdr:col>102</xdr:col>
      <xdr:colOff>165100</xdr:colOff>
      <xdr:row>39</xdr:row>
      <xdr:rowOff>13970</xdr:rowOff>
    </xdr:to>
    <xdr:sp macro="" textlink="">
      <xdr:nvSpPr>
        <xdr:cNvPr id="766" name="フローチャート: 判断 765"/>
        <xdr:cNvSpPr/>
      </xdr:nvSpPr>
      <xdr:spPr>
        <a:xfrm>
          <a:off x="19494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30497</xdr:rowOff>
    </xdr:from>
    <xdr:ext cx="313932" cy="259045"/>
    <xdr:sp macro="" textlink="">
      <xdr:nvSpPr>
        <xdr:cNvPr id="767" name="テキスト ボックス 766"/>
        <xdr:cNvSpPr txBox="1"/>
      </xdr:nvSpPr>
      <xdr:spPr>
        <a:xfrm>
          <a:off x="19388333" y="6374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153670</xdr:rowOff>
    </xdr:from>
    <xdr:to>
      <xdr:col>98</xdr:col>
      <xdr:colOff>38100</xdr:colOff>
      <xdr:row>37</xdr:row>
      <xdr:rowOff>83820</xdr:rowOff>
    </xdr:to>
    <xdr:sp macro="" textlink="">
      <xdr:nvSpPr>
        <xdr:cNvPr id="768" name="フローチャート: 判断 767"/>
        <xdr:cNvSpPr/>
      </xdr:nvSpPr>
      <xdr:spPr>
        <a:xfrm>
          <a:off x="18605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100347</xdr:rowOff>
    </xdr:from>
    <xdr:ext cx="378565" cy="259045"/>
    <xdr:sp macro="" textlink="">
      <xdr:nvSpPr>
        <xdr:cNvPr id="769" name="テキスト ボックス 768"/>
        <xdr:cNvSpPr txBox="1"/>
      </xdr:nvSpPr>
      <xdr:spPr>
        <a:xfrm>
          <a:off x="18467017" y="610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8" name="テキスト ボックス 777"/>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58,840</a:t>
          </a:r>
          <a:r>
            <a:rPr kumimoji="1" lang="ja-JP" altLang="en-US" sz="1300">
              <a:latin typeface="ＭＳ Ｐゴシック" panose="020B0600070205080204" pitchFamily="50" charset="-128"/>
              <a:ea typeface="ＭＳ Ｐゴシック" panose="020B0600070205080204" pitchFamily="50" charset="-128"/>
            </a:rPr>
            <a:t>円で、特別定額給付金給付事業の終了などにより、前年度と比較し</a:t>
          </a:r>
          <a:r>
            <a:rPr kumimoji="1" lang="en-US" altLang="ja-JP" sz="1300">
              <a:latin typeface="ＭＳ Ｐゴシック" panose="020B0600070205080204" pitchFamily="50" charset="-128"/>
              <a:ea typeface="ＭＳ Ｐゴシック" panose="020B0600070205080204" pitchFamily="50" charset="-128"/>
            </a:rPr>
            <a:t>96,472</a:t>
          </a:r>
          <a:r>
            <a:rPr kumimoji="1" lang="ja-JP" altLang="en-US" sz="1300">
              <a:latin typeface="ＭＳ Ｐゴシック" panose="020B0600070205080204" pitchFamily="50" charset="-128"/>
              <a:ea typeface="ＭＳ Ｐゴシック" panose="020B0600070205080204" pitchFamily="50" charset="-128"/>
            </a:rPr>
            <a:t>円の減となった。民生費は住民一人当たり</a:t>
          </a:r>
          <a:r>
            <a:rPr kumimoji="1" lang="en-US" altLang="ja-JP" sz="1300">
              <a:latin typeface="ＭＳ Ｐゴシック" panose="020B0600070205080204" pitchFamily="50" charset="-128"/>
              <a:ea typeface="ＭＳ Ｐゴシック" panose="020B0600070205080204" pitchFamily="50" charset="-128"/>
            </a:rPr>
            <a:t>261,337</a:t>
          </a:r>
          <a:r>
            <a:rPr kumimoji="1" lang="ja-JP" altLang="en-US" sz="1300">
              <a:latin typeface="ＭＳ Ｐゴシック" panose="020B0600070205080204" pitchFamily="50" charset="-128"/>
              <a:ea typeface="ＭＳ Ｐゴシック" panose="020B0600070205080204" pitchFamily="50" charset="-128"/>
            </a:rPr>
            <a:t>円で、住民税非課税世帯や子育て世帯等への給付金給付事業の実施などにより、前年度と比較して</a:t>
          </a:r>
          <a:r>
            <a:rPr kumimoji="1" lang="en-US" altLang="ja-JP" sz="1300">
              <a:latin typeface="ＭＳ Ｐゴシック" panose="020B0600070205080204" pitchFamily="50" charset="-128"/>
              <a:ea typeface="ＭＳ Ｐゴシック" panose="020B0600070205080204" pitchFamily="50" charset="-128"/>
            </a:rPr>
            <a:t>23,739</a:t>
          </a:r>
          <a:r>
            <a:rPr kumimoji="1" lang="ja-JP" altLang="en-US" sz="1300">
              <a:latin typeface="ＭＳ Ｐゴシック" panose="020B0600070205080204" pitchFamily="50" charset="-128"/>
              <a:ea typeface="ＭＳ Ｐゴシック" panose="020B0600070205080204" pitchFamily="50" charset="-128"/>
            </a:rPr>
            <a:t>円の増となった。衛生費は住民一人当たり</a:t>
          </a:r>
          <a:r>
            <a:rPr kumimoji="1" lang="en-US" altLang="ja-JP" sz="1300">
              <a:latin typeface="ＭＳ Ｐゴシック" panose="020B0600070205080204" pitchFamily="50" charset="-128"/>
              <a:ea typeface="ＭＳ Ｐゴシック" panose="020B0600070205080204" pitchFamily="50" charset="-128"/>
            </a:rPr>
            <a:t>65,790</a:t>
          </a:r>
          <a:r>
            <a:rPr kumimoji="1" lang="ja-JP" altLang="en-US" sz="1300">
              <a:latin typeface="ＭＳ Ｐゴシック" panose="020B0600070205080204" pitchFamily="50" charset="-128"/>
              <a:ea typeface="ＭＳ Ｐゴシック" panose="020B0600070205080204" pitchFamily="50" charset="-128"/>
            </a:rPr>
            <a:t>円で、新型コロナウイルス感染症対策の実施などにより、前年度と比較して</a:t>
          </a:r>
          <a:r>
            <a:rPr kumimoji="1" lang="en-US" altLang="ja-JP" sz="1300">
              <a:latin typeface="ＭＳ Ｐゴシック" panose="020B0600070205080204" pitchFamily="50" charset="-128"/>
              <a:ea typeface="ＭＳ Ｐゴシック" panose="020B0600070205080204" pitchFamily="50" charset="-128"/>
            </a:rPr>
            <a:t>20,519</a:t>
          </a:r>
          <a:r>
            <a:rPr kumimoji="1" lang="ja-JP" altLang="en-US" sz="1300">
              <a:latin typeface="ＭＳ Ｐゴシック" panose="020B0600070205080204" pitchFamily="50" charset="-128"/>
              <a:ea typeface="ＭＳ Ｐゴシック" panose="020B0600070205080204" pitchFamily="50" charset="-128"/>
            </a:rPr>
            <a:t>円の増となった。商工費は住民一人当たり</a:t>
          </a:r>
          <a:r>
            <a:rPr kumimoji="1" lang="en-US" altLang="ja-JP" sz="1300">
              <a:latin typeface="ＭＳ Ｐゴシック" panose="020B0600070205080204" pitchFamily="50" charset="-128"/>
              <a:ea typeface="ＭＳ Ｐゴシック" panose="020B0600070205080204" pitchFamily="50" charset="-128"/>
            </a:rPr>
            <a:t>12,206</a:t>
          </a:r>
          <a:r>
            <a:rPr kumimoji="1" lang="ja-JP" altLang="en-US" sz="1300">
              <a:latin typeface="ＭＳ Ｐゴシック" panose="020B0600070205080204" pitchFamily="50" charset="-128"/>
              <a:ea typeface="ＭＳ Ｐゴシック" panose="020B0600070205080204" pitchFamily="50" charset="-128"/>
            </a:rPr>
            <a:t>円で、地域商業活性化推進事業の実施などにより、前年度と比較して</a:t>
          </a:r>
          <a:r>
            <a:rPr kumimoji="1" lang="en-US" altLang="ja-JP" sz="1300">
              <a:latin typeface="ＭＳ Ｐゴシック" panose="020B0600070205080204" pitchFamily="50" charset="-128"/>
              <a:ea typeface="ＭＳ Ｐゴシック" panose="020B0600070205080204" pitchFamily="50" charset="-128"/>
            </a:rPr>
            <a:t>3,899</a:t>
          </a:r>
          <a:r>
            <a:rPr kumimoji="1" lang="ja-JP" altLang="en-US" sz="1300">
              <a:latin typeface="ＭＳ Ｐゴシック" panose="020B0600070205080204" pitchFamily="50" charset="-128"/>
              <a:ea typeface="ＭＳ Ｐゴシック" panose="020B0600070205080204" pitchFamily="50" charset="-128"/>
            </a:rPr>
            <a:t>千円の増となった。土木費は住民一人当たり</a:t>
          </a:r>
          <a:r>
            <a:rPr kumimoji="1" lang="en-US" altLang="ja-JP" sz="1300">
              <a:latin typeface="ＭＳ Ｐゴシック" panose="020B0600070205080204" pitchFamily="50" charset="-128"/>
              <a:ea typeface="ＭＳ Ｐゴシック" panose="020B0600070205080204" pitchFamily="50" charset="-128"/>
            </a:rPr>
            <a:t>30,832</a:t>
          </a:r>
          <a:r>
            <a:rPr kumimoji="1" lang="ja-JP" altLang="en-US" sz="1300">
              <a:latin typeface="ＭＳ Ｐゴシック" panose="020B0600070205080204" pitchFamily="50" charset="-128"/>
              <a:ea typeface="ＭＳ Ｐゴシック" panose="020B0600070205080204" pitchFamily="50" charset="-128"/>
            </a:rPr>
            <a:t>円で、防災街区整備事業助成や鉄道駅のバリアフリー整備助成などにより、前年度と比較して</a:t>
          </a:r>
          <a:r>
            <a:rPr kumimoji="1" lang="en-US" altLang="ja-JP" sz="1300">
              <a:latin typeface="ＭＳ Ｐゴシック" panose="020B0600070205080204" pitchFamily="50" charset="-128"/>
              <a:ea typeface="ＭＳ Ｐゴシック" panose="020B0600070205080204" pitchFamily="50" charset="-128"/>
            </a:rPr>
            <a:t>1,779</a:t>
          </a:r>
          <a:r>
            <a:rPr kumimoji="1" lang="ja-JP" altLang="en-US" sz="1300">
              <a:latin typeface="ＭＳ Ｐゴシック" panose="020B0600070205080204" pitchFamily="50" charset="-128"/>
              <a:ea typeface="ＭＳ Ｐゴシック" panose="020B0600070205080204" pitchFamily="50" charset="-128"/>
            </a:rPr>
            <a:t>円の増となった。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東京都新宿区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実質単年度収支は</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年連続で黒字となった。</a:t>
          </a:r>
        </a:p>
        <a:p>
          <a:r>
            <a:rPr kumimoji="1" lang="ja-JP" altLang="en-US" sz="1400">
              <a:latin typeface="ＭＳ ゴシック" pitchFamily="49" charset="-128"/>
              <a:ea typeface="ＭＳ ゴシック" pitchFamily="49" charset="-128"/>
            </a:rPr>
            <a:t>　また、標準財政規模に占める財政調整基金残高の割合は、平成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年度以降増加している。引き続き、将来にわたり持続可能な財政運営に努めていく。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東京都新宿区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標準財政規模に対する一般会計及び特別会計を連結した実質赤字の割合を示す連結実質赤字比率は、連結実質収支が黒字となったため、算出されていない。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topLeftCell="A37" workbookViewId="0">
      <selection activeCell="E53" sqref="E53"/>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382" t="s">
        <v>79</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 thickBot="1" x14ac:dyDescent="0.25">
      <c r="B2" s="179" t="s">
        <v>80</v>
      </c>
      <c r="C2" s="179"/>
      <c r="D2" s="180"/>
    </row>
    <row r="3" spans="1:119" ht="18.75" customHeight="1" thickBot="1" x14ac:dyDescent="0.25">
      <c r="A3" s="178"/>
      <c r="B3" s="383" t="s">
        <v>81</v>
      </c>
      <c r="C3" s="384"/>
      <c r="D3" s="384"/>
      <c r="E3" s="385"/>
      <c r="F3" s="385"/>
      <c r="G3" s="385"/>
      <c r="H3" s="385"/>
      <c r="I3" s="385"/>
      <c r="J3" s="385"/>
      <c r="K3" s="385"/>
      <c r="L3" s="385" t="s">
        <v>82</v>
      </c>
      <c r="M3" s="385"/>
      <c r="N3" s="385"/>
      <c r="O3" s="385"/>
      <c r="P3" s="385"/>
      <c r="Q3" s="385"/>
      <c r="R3" s="392"/>
      <c r="S3" s="392"/>
      <c r="T3" s="392"/>
      <c r="U3" s="392"/>
      <c r="V3" s="393"/>
      <c r="W3" s="367" t="s">
        <v>83</v>
      </c>
      <c r="X3" s="368"/>
      <c r="Y3" s="368"/>
      <c r="Z3" s="368"/>
      <c r="AA3" s="368"/>
      <c r="AB3" s="384"/>
      <c r="AC3" s="392" t="s">
        <v>84</v>
      </c>
      <c r="AD3" s="368"/>
      <c r="AE3" s="368"/>
      <c r="AF3" s="368"/>
      <c r="AG3" s="368"/>
      <c r="AH3" s="368"/>
      <c r="AI3" s="368"/>
      <c r="AJ3" s="368"/>
      <c r="AK3" s="368"/>
      <c r="AL3" s="369"/>
      <c r="AM3" s="367" t="s">
        <v>85</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86</v>
      </c>
      <c r="BO3" s="368"/>
      <c r="BP3" s="368"/>
      <c r="BQ3" s="368"/>
      <c r="BR3" s="368"/>
      <c r="BS3" s="368"/>
      <c r="BT3" s="368"/>
      <c r="BU3" s="369"/>
      <c r="BV3" s="367" t="s">
        <v>87</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88</v>
      </c>
      <c r="CU3" s="368"/>
      <c r="CV3" s="368"/>
      <c r="CW3" s="368"/>
      <c r="CX3" s="368"/>
      <c r="CY3" s="368"/>
      <c r="CZ3" s="368"/>
      <c r="DA3" s="369"/>
      <c r="DB3" s="367" t="s">
        <v>89</v>
      </c>
      <c r="DC3" s="368"/>
      <c r="DD3" s="368"/>
      <c r="DE3" s="368"/>
      <c r="DF3" s="368"/>
      <c r="DG3" s="368"/>
      <c r="DH3" s="368"/>
      <c r="DI3" s="369"/>
    </row>
    <row r="4" spans="1:119" ht="18.75" customHeight="1" x14ac:dyDescent="0.2">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90</v>
      </c>
      <c r="AZ4" s="371"/>
      <c r="BA4" s="371"/>
      <c r="BB4" s="371"/>
      <c r="BC4" s="371"/>
      <c r="BD4" s="371"/>
      <c r="BE4" s="371"/>
      <c r="BF4" s="371"/>
      <c r="BG4" s="371"/>
      <c r="BH4" s="371"/>
      <c r="BI4" s="371"/>
      <c r="BJ4" s="371"/>
      <c r="BK4" s="371"/>
      <c r="BL4" s="371"/>
      <c r="BM4" s="372"/>
      <c r="BN4" s="373">
        <v>173062972</v>
      </c>
      <c r="BO4" s="374"/>
      <c r="BP4" s="374"/>
      <c r="BQ4" s="374"/>
      <c r="BR4" s="374"/>
      <c r="BS4" s="374"/>
      <c r="BT4" s="374"/>
      <c r="BU4" s="375"/>
      <c r="BV4" s="373">
        <v>187633243</v>
      </c>
      <c r="BW4" s="374"/>
      <c r="BX4" s="374"/>
      <c r="BY4" s="374"/>
      <c r="BZ4" s="374"/>
      <c r="CA4" s="374"/>
      <c r="CB4" s="374"/>
      <c r="CC4" s="375"/>
      <c r="CD4" s="376" t="s">
        <v>91</v>
      </c>
      <c r="CE4" s="377"/>
      <c r="CF4" s="377"/>
      <c r="CG4" s="377"/>
      <c r="CH4" s="377"/>
      <c r="CI4" s="377"/>
      <c r="CJ4" s="377"/>
      <c r="CK4" s="377"/>
      <c r="CL4" s="377"/>
      <c r="CM4" s="377"/>
      <c r="CN4" s="377"/>
      <c r="CO4" s="377"/>
      <c r="CP4" s="377"/>
      <c r="CQ4" s="377"/>
      <c r="CR4" s="377"/>
      <c r="CS4" s="378"/>
      <c r="CT4" s="379">
        <v>6.8</v>
      </c>
      <c r="CU4" s="380"/>
      <c r="CV4" s="380"/>
      <c r="CW4" s="380"/>
      <c r="CX4" s="380"/>
      <c r="CY4" s="380"/>
      <c r="CZ4" s="380"/>
      <c r="DA4" s="381"/>
      <c r="DB4" s="379">
        <v>3.9</v>
      </c>
      <c r="DC4" s="380"/>
      <c r="DD4" s="380"/>
      <c r="DE4" s="380"/>
      <c r="DF4" s="380"/>
      <c r="DG4" s="380"/>
      <c r="DH4" s="380"/>
      <c r="DI4" s="381"/>
    </row>
    <row r="5" spans="1:119" ht="18.75" customHeight="1" x14ac:dyDescent="0.2">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92</v>
      </c>
      <c r="AN5" s="440"/>
      <c r="AO5" s="440"/>
      <c r="AP5" s="440"/>
      <c r="AQ5" s="440"/>
      <c r="AR5" s="440"/>
      <c r="AS5" s="440"/>
      <c r="AT5" s="441"/>
      <c r="AU5" s="442" t="s">
        <v>93</v>
      </c>
      <c r="AV5" s="443"/>
      <c r="AW5" s="443"/>
      <c r="AX5" s="443"/>
      <c r="AY5" s="444" t="s">
        <v>94</v>
      </c>
      <c r="AZ5" s="445"/>
      <c r="BA5" s="445"/>
      <c r="BB5" s="445"/>
      <c r="BC5" s="445"/>
      <c r="BD5" s="445"/>
      <c r="BE5" s="445"/>
      <c r="BF5" s="445"/>
      <c r="BG5" s="445"/>
      <c r="BH5" s="445"/>
      <c r="BI5" s="445"/>
      <c r="BJ5" s="445"/>
      <c r="BK5" s="445"/>
      <c r="BL5" s="445"/>
      <c r="BM5" s="446"/>
      <c r="BN5" s="410">
        <v>166672922</v>
      </c>
      <c r="BO5" s="411"/>
      <c r="BP5" s="411"/>
      <c r="BQ5" s="411"/>
      <c r="BR5" s="411"/>
      <c r="BS5" s="411"/>
      <c r="BT5" s="411"/>
      <c r="BU5" s="412"/>
      <c r="BV5" s="410">
        <v>184112762</v>
      </c>
      <c r="BW5" s="411"/>
      <c r="BX5" s="411"/>
      <c r="BY5" s="411"/>
      <c r="BZ5" s="411"/>
      <c r="CA5" s="411"/>
      <c r="CB5" s="411"/>
      <c r="CC5" s="412"/>
      <c r="CD5" s="413" t="s">
        <v>95</v>
      </c>
      <c r="CE5" s="414"/>
      <c r="CF5" s="414"/>
      <c r="CG5" s="414"/>
      <c r="CH5" s="414"/>
      <c r="CI5" s="414"/>
      <c r="CJ5" s="414"/>
      <c r="CK5" s="414"/>
      <c r="CL5" s="414"/>
      <c r="CM5" s="414"/>
      <c r="CN5" s="414"/>
      <c r="CO5" s="414"/>
      <c r="CP5" s="414"/>
      <c r="CQ5" s="414"/>
      <c r="CR5" s="414"/>
      <c r="CS5" s="415"/>
      <c r="CT5" s="407">
        <v>80.5</v>
      </c>
      <c r="CU5" s="408"/>
      <c r="CV5" s="408"/>
      <c r="CW5" s="408"/>
      <c r="CX5" s="408"/>
      <c r="CY5" s="408"/>
      <c r="CZ5" s="408"/>
      <c r="DA5" s="409"/>
      <c r="DB5" s="407">
        <v>84</v>
      </c>
      <c r="DC5" s="408"/>
      <c r="DD5" s="408"/>
      <c r="DE5" s="408"/>
      <c r="DF5" s="408"/>
      <c r="DG5" s="408"/>
      <c r="DH5" s="408"/>
      <c r="DI5" s="409"/>
    </row>
    <row r="6" spans="1:119" ht="18.75" customHeight="1" x14ac:dyDescent="0.2">
      <c r="A6" s="178"/>
      <c r="B6" s="416" t="s">
        <v>96</v>
      </c>
      <c r="C6" s="417"/>
      <c r="D6" s="417"/>
      <c r="E6" s="418"/>
      <c r="F6" s="418"/>
      <c r="G6" s="418"/>
      <c r="H6" s="418"/>
      <c r="I6" s="418"/>
      <c r="J6" s="418"/>
      <c r="K6" s="418"/>
      <c r="L6" s="418" t="s">
        <v>97</v>
      </c>
      <c r="M6" s="418"/>
      <c r="N6" s="418"/>
      <c r="O6" s="418"/>
      <c r="P6" s="418"/>
      <c r="Q6" s="418"/>
      <c r="R6" s="422"/>
      <c r="S6" s="422"/>
      <c r="T6" s="422"/>
      <c r="U6" s="422"/>
      <c r="V6" s="423"/>
      <c r="W6" s="426" t="s">
        <v>98</v>
      </c>
      <c r="X6" s="427"/>
      <c r="Y6" s="427"/>
      <c r="Z6" s="427"/>
      <c r="AA6" s="427"/>
      <c r="AB6" s="417"/>
      <c r="AC6" s="430" t="s">
        <v>99</v>
      </c>
      <c r="AD6" s="431"/>
      <c r="AE6" s="431"/>
      <c r="AF6" s="431"/>
      <c r="AG6" s="431"/>
      <c r="AH6" s="431"/>
      <c r="AI6" s="431"/>
      <c r="AJ6" s="431"/>
      <c r="AK6" s="431"/>
      <c r="AL6" s="432"/>
      <c r="AM6" s="439" t="s">
        <v>100</v>
      </c>
      <c r="AN6" s="440"/>
      <c r="AO6" s="440"/>
      <c r="AP6" s="440"/>
      <c r="AQ6" s="440"/>
      <c r="AR6" s="440"/>
      <c r="AS6" s="440"/>
      <c r="AT6" s="441"/>
      <c r="AU6" s="442" t="s">
        <v>101</v>
      </c>
      <c r="AV6" s="443"/>
      <c r="AW6" s="443"/>
      <c r="AX6" s="443"/>
      <c r="AY6" s="444" t="s">
        <v>102</v>
      </c>
      <c r="AZ6" s="445"/>
      <c r="BA6" s="445"/>
      <c r="BB6" s="445"/>
      <c r="BC6" s="445"/>
      <c r="BD6" s="445"/>
      <c r="BE6" s="445"/>
      <c r="BF6" s="445"/>
      <c r="BG6" s="445"/>
      <c r="BH6" s="445"/>
      <c r="BI6" s="445"/>
      <c r="BJ6" s="445"/>
      <c r="BK6" s="445"/>
      <c r="BL6" s="445"/>
      <c r="BM6" s="446"/>
      <c r="BN6" s="410">
        <v>6390050</v>
      </c>
      <c r="BO6" s="411"/>
      <c r="BP6" s="411"/>
      <c r="BQ6" s="411"/>
      <c r="BR6" s="411"/>
      <c r="BS6" s="411"/>
      <c r="BT6" s="411"/>
      <c r="BU6" s="412"/>
      <c r="BV6" s="410">
        <v>3520481</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80.5</v>
      </c>
      <c r="CU6" s="448"/>
      <c r="CV6" s="448"/>
      <c r="CW6" s="448"/>
      <c r="CX6" s="448"/>
      <c r="CY6" s="448"/>
      <c r="CZ6" s="448"/>
      <c r="DA6" s="449"/>
      <c r="DB6" s="447">
        <v>84.4</v>
      </c>
      <c r="DC6" s="448"/>
      <c r="DD6" s="448"/>
      <c r="DE6" s="448"/>
      <c r="DF6" s="448"/>
      <c r="DG6" s="448"/>
      <c r="DH6" s="448"/>
      <c r="DI6" s="449"/>
    </row>
    <row r="7" spans="1:119" ht="18.75" customHeight="1" x14ac:dyDescent="0.2">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105</v>
      </c>
      <c r="AV7" s="443"/>
      <c r="AW7" s="443"/>
      <c r="AX7" s="443"/>
      <c r="AY7" s="444" t="s">
        <v>106</v>
      </c>
      <c r="AZ7" s="445"/>
      <c r="BA7" s="445"/>
      <c r="BB7" s="445"/>
      <c r="BC7" s="445"/>
      <c r="BD7" s="445"/>
      <c r="BE7" s="445"/>
      <c r="BF7" s="445"/>
      <c r="BG7" s="445"/>
      <c r="BH7" s="445"/>
      <c r="BI7" s="445"/>
      <c r="BJ7" s="445"/>
      <c r="BK7" s="445"/>
      <c r="BL7" s="445"/>
      <c r="BM7" s="446"/>
      <c r="BN7" s="410">
        <v>38665</v>
      </c>
      <c r="BO7" s="411"/>
      <c r="BP7" s="411"/>
      <c r="BQ7" s="411"/>
      <c r="BR7" s="411"/>
      <c r="BS7" s="411"/>
      <c r="BT7" s="411"/>
      <c r="BU7" s="412"/>
      <c r="BV7" s="410">
        <v>51971</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92868634</v>
      </c>
      <c r="CU7" s="411"/>
      <c r="CV7" s="411"/>
      <c r="CW7" s="411"/>
      <c r="CX7" s="411"/>
      <c r="CY7" s="411"/>
      <c r="CZ7" s="411"/>
      <c r="DA7" s="412"/>
      <c r="DB7" s="410">
        <v>89285438</v>
      </c>
      <c r="DC7" s="411"/>
      <c r="DD7" s="411"/>
      <c r="DE7" s="411"/>
      <c r="DF7" s="411"/>
      <c r="DG7" s="411"/>
      <c r="DH7" s="411"/>
      <c r="DI7" s="412"/>
    </row>
    <row r="8" spans="1:119" ht="18.75" customHeight="1" thickBot="1" x14ac:dyDescent="0.25">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109</v>
      </c>
      <c r="AV8" s="443"/>
      <c r="AW8" s="443"/>
      <c r="AX8" s="443"/>
      <c r="AY8" s="444" t="s">
        <v>110</v>
      </c>
      <c r="AZ8" s="445"/>
      <c r="BA8" s="445"/>
      <c r="BB8" s="445"/>
      <c r="BC8" s="445"/>
      <c r="BD8" s="445"/>
      <c r="BE8" s="445"/>
      <c r="BF8" s="445"/>
      <c r="BG8" s="445"/>
      <c r="BH8" s="445"/>
      <c r="BI8" s="445"/>
      <c r="BJ8" s="445"/>
      <c r="BK8" s="445"/>
      <c r="BL8" s="445"/>
      <c r="BM8" s="446"/>
      <c r="BN8" s="410">
        <v>6351385</v>
      </c>
      <c r="BO8" s="411"/>
      <c r="BP8" s="411"/>
      <c r="BQ8" s="411"/>
      <c r="BR8" s="411"/>
      <c r="BS8" s="411"/>
      <c r="BT8" s="411"/>
      <c r="BU8" s="412"/>
      <c r="BV8" s="410">
        <v>3468510</v>
      </c>
      <c r="BW8" s="411"/>
      <c r="BX8" s="411"/>
      <c r="BY8" s="411"/>
      <c r="BZ8" s="411"/>
      <c r="CA8" s="411"/>
      <c r="CB8" s="411"/>
      <c r="CC8" s="412"/>
      <c r="CD8" s="413" t="s">
        <v>111</v>
      </c>
      <c r="CE8" s="414"/>
      <c r="CF8" s="414"/>
      <c r="CG8" s="414"/>
      <c r="CH8" s="414"/>
      <c r="CI8" s="414"/>
      <c r="CJ8" s="414"/>
      <c r="CK8" s="414"/>
      <c r="CL8" s="414"/>
      <c r="CM8" s="414"/>
      <c r="CN8" s="414"/>
      <c r="CO8" s="414"/>
      <c r="CP8" s="414"/>
      <c r="CQ8" s="414"/>
      <c r="CR8" s="414"/>
      <c r="CS8" s="415"/>
      <c r="CT8" s="450">
        <v>0.67</v>
      </c>
      <c r="CU8" s="451"/>
      <c r="CV8" s="451"/>
      <c r="CW8" s="451"/>
      <c r="CX8" s="451"/>
      <c r="CY8" s="451"/>
      <c r="CZ8" s="451"/>
      <c r="DA8" s="452"/>
      <c r="DB8" s="450">
        <v>0.67</v>
      </c>
      <c r="DC8" s="451"/>
      <c r="DD8" s="451"/>
      <c r="DE8" s="451"/>
      <c r="DF8" s="451"/>
      <c r="DG8" s="451"/>
      <c r="DH8" s="451"/>
      <c r="DI8" s="452"/>
    </row>
    <row r="9" spans="1:119" ht="18.75" customHeight="1" thickBot="1" x14ac:dyDescent="0.25">
      <c r="A9" s="178"/>
      <c r="B9" s="404" t="s">
        <v>112</v>
      </c>
      <c r="C9" s="405"/>
      <c r="D9" s="405"/>
      <c r="E9" s="405"/>
      <c r="F9" s="405"/>
      <c r="G9" s="405"/>
      <c r="H9" s="405"/>
      <c r="I9" s="405"/>
      <c r="J9" s="405"/>
      <c r="K9" s="453"/>
      <c r="L9" s="454" t="s">
        <v>113</v>
      </c>
      <c r="M9" s="455"/>
      <c r="N9" s="455"/>
      <c r="O9" s="455"/>
      <c r="P9" s="455"/>
      <c r="Q9" s="456"/>
      <c r="R9" s="457">
        <v>349385</v>
      </c>
      <c r="S9" s="458"/>
      <c r="T9" s="458"/>
      <c r="U9" s="458"/>
      <c r="V9" s="459"/>
      <c r="W9" s="367" t="s">
        <v>114</v>
      </c>
      <c r="X9" s="368"/>
      <c r="Y9" s="368"/>
      <c r="Z9" s="368"/>
      <c r="AA9" s="368"/>
      <c r="AB9" s="368"/>
      <c r="AC9" s="368"/>
      <c r="AD9" s="368"/>
      <c r="AE9" s="368"/>
      <c r="AF9" s="368"/>
      <c r="AG9" s="368"/>
      <c r="AH9" s="368"/>
      <c r="AI9" s="368"/>
      <c r="AJ9" s="368"/>
      <c r="AK9" s="368"/>
      <c r="AL9" s="369"/>
      <c r="AM9" s="439" t="s">
        <v>115</v>
      </c>
      <c r="AN9" s="440"/>
      <c r="AO9" s="440"/>
      <c r="AP9" s="440"/>
      <c r="AQ9" s="440"/>
      <c r="AR9" s="440"/>
      <c r="AS9" s="440"/>
      <c r="AT9" s="441"/>
      <c r="AU9" s="442" t="s">
        <v>116</v>
      </c>
      <c r="AV9" s="443"/>
      <c r="AW9" s="443"/>
      <c r="AX9" s="443"/>
      <c r="AY9" s="444" t="s">
        <v>117</v>
      </c>
      <c r="AZ9" s="445"/>
      <c r="BA9" s="445"/>
      <c r="BB9" s="445"/>
      <c r="BC9" s="445"/>
      <c r="BD9" s="445"/>
      <c r="BE9" s="445"/>
      <c r="BF9" s="445"/>
      <c r="BG9" s="445"/>
      <c r="BH9" s="445"/>
      <c r="BI9" s="445"/>
      <c r="BJ9" s="445"/>
      <c r="BK9" s="445"/>
      <c r="BL9" s="445"/>
      <c r="BM9" s="446"/>
      <c r="BN9" s="410">
        <v>2882875</v>
      </c>
      <c r="BO9" s="411"/>
      <c r="BP9" s="411"/>
      <c r="BQ9" s="411"/>
      <c r="BR9" s="411"/>
      <c r="BS9" s="411"/>
      <c r="BT9" s="411"/>
      <c r="BU9" s="412"/>
      <c r="BV9" s="410">
        <v>56789</v>
      </c>
      <c r="BW9" s="411"/>
      <c r="BX9" s="411"/>
      <c r="BY9" s="411"/>
      <c r="BZ9" s="411"/>
      <c r="CA9" s="411"/>
      <c r="CB9" s="411"/>
      <c r="CC9" s="412"/>
      <c r="CD9" s="413" t="s">
        <v>118</v>
      </c>
      <c r="CE9" s="414"/>
      <c r="CF9" s="414"/>
      <c r="CG9" s="414"/>
      <c r="CH9" s="414"/>
      <c r="CI9" s="414"/>
      <c r="CJ9" s="414"/>
      <c r="CK9" s="414"/>
      <c r="CL9" s="414"/>
      <c r="CM9" s="414"/>
      <c r="CN9" s="414"/>
      <c r="CO9" s="414"/>
      <c r="CP9" s="414"/>
      <c r="CQ9" s="414"/>
      <c r="CR9" s="414"/>
      <c r="CS9" s="415"/>
      <c r="CT9" s="407">
        <v>2.5</v>
      </c>
      <c r="CU9" s="408"/>
      <c r="CV9" s="408"/>
      <c r="CW9" s="408"/>
      <c r="CX9" s="408"/>
      <c r="CY9" s="408"/>
      <c r="CZ9" s="408"/>
      <c r="DA9" s="409"/>
      <c r="DB9" s="407">
        <v>2.2999999999999998</v>
      </c>
      <c r="DC9" s="408"/>
      <c r="DD9" s="408"/>
      <c r="DE9" s="408"/>
      <c r="DF9" s="408"/>
      <c r="DG9" s="408"/>
      <c r="DH9" s="408"/>
      <c r="DI9" s="409"/>
    </row>
    <row r="10" spans="1:119" ht="18.75" customHeight="1" thickBot="1" x14ac:dyDescent="0.25">
      <c r="A10" s="178"/>
      <c r="B10" s="404"/>
      <c r="C10" s="405"/>
      <c r="D10" s="405"/>
      <c r="E10" s="405"/>
      <c r="F10" s="405"/>
      <c r="G10" s="405"/>
      <c r="H10" s="405"/>
      <c r="I10" s="405"/>
      <c r="J10" s="405"/>
      <c r="K10" s="453"/>
      <c r="L10" s="460" t="s">
        <v>119</v>
      </c>
      <c r="M10" s="440"/>
      <c r="N10" s="440"/>
      <c r="O10" s="440"/>
      <c r="P10" s="440"/>
      <c r="Q10" s="441"/>
      <c r="R10" s="461">
        <v>333560</v>
      </c>
      <c r="S10" s="462"/>
      <c r="T10" s="462"/>
      <c r="U10" s="462"/>
      <c r="V10" s="463"/>
      <c r="W10" s="398"/>
      <c r="X10" s="399"/>
      <c r="Y10" s="399"/>
      <c r="Z10" s="399"/>
      <c r="AA10" s="399"/>
      <c r="AB10" s="399"/>
      <c r="AC10" s="399"/>
      <c r="AD10" s="399"/>
      <c r="AE10" s="399"/>
      <c r="AF10" s="399"/>
      <c r="AG10" s="399"/>
      <c r="AH10" s="399"/>
      <c r="AI10" s="399"/>
      <c r="AJ10" s="399"/>
      <c r="AK10" s="399"/>
      <c r="AL10" s="402"/>
      <c r="AM10" s="439" t="s">
        <v>120</v>
      </c>
      <c r="AN10" s="440"/>
      <c r="AO10" s="440"/>
      <c r="AP10" s="440"/>
      <c r="AQ10" s="440"/>
      <c r="AR10" s="440"/>
      <c r="AS10" s="440"/>
      <c r="AT10" s="441"/>
      <c r="AU10" s="442" t="s">
        <v>109</v>
      </c>
      <c r="AV10" s="443"/>
      <c r="AW10" s="443"/>
      <c r="AX10" s="443"/>
      <c r="AY10" s="444" t="s">
        <v>121</v>
      </c>
      <c r="AZ10" s="445"/>
      <c r="BA10" s="445"/>
      <c r="BB10" s="445"/>
      <c r="BC10" s="445"/>
      <c r="BD10" s="445"/>
      <c r="BE10" s="445"/>
      <c r="BF10" s="445"/>
      <c r="BG10" s="445"/>
      <c r="BH10" s="445"/>
      <c r="BI10" s="445"/>
      <c r="BJ10" s="445"/>
      <c r="BK10" s="445"/>
      <c r="BL10" s="445"/>
      <c r="BM10" s="446"/>
      <c r="BN10" s="410">
        <v>2101713</v>
      </c>
      <c r="BO10" s="411"/>
      <c r="BP10" s="411"/>
      <c r="BQ10" s="411"/>
      <c r="BR10" s="411"/>
      <c r="BS10" s="411"/>
      <c r="BT10" s="411"/>
      <c r="BU10" s="412"/>
      <c r="BV10" s="410">
        <v>2068244</v>
      </c>
      <c r="BW10" s="411"/>
      <c r="BX10" s="411"/>
      <c r="BY10" s="411"/>
      <c r="BZ10" s="411"/>
      <c r="CA10" s="411"/>
      <c r="CB10" s="411"/>
      <c r="CC10" s="41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4"/>
      <c r="C11" s="405"/>
      <c r="D11" s="405"/>
      <c r="E11" s="405"/>
      <c r="F11" s="405"/>
      <c r="G11" s="405"/>
      <c r="H11" s="405"/>
      <c r="I11" s="405"/>
      <c r="J11" s="405"/>
      <c r="K11" s="453"/>
      <c r="L11" s="464" t="s">
        <v>123</v>
      </c>
      <c r="M11" s="465"/>
      <c r="N11" s="465"/>
      <c r="O11" s="465"/>
      <c r="P11" s="465"/>
      <c r="Q11" s="466"/>
      <c r="R11" s="467" t="s">
        <v>124</v>
      </c>
      <c r="S11" s="468"/>
      <c r="T11" s="468"/>
      <c r="U11" s="468"/>
      <c r="V11" s="469"/>
      <c r="W11" s="398"/>
      <c r="X11" s="399"/>
      <c r="Y11" s="399"/>
      <c r="Z11" s="399"/>
      <c r="AA11" s="399"/>
      <c r="AB11" s="399"/>
      <c r="AC11" s="399"/>
      <c r="AD11" s="399"/>
      <c r="AE11" s="399"/>
      <c r="AF11" s="399"/>
      <c r="AG11" s="399"/>
      <c r="AH11" s="399"/>
      <c r="AI11" s="399"/>
      <c r="AJ11" s="399"/>
      <c r="AK11" s="399"/>
      <c r="AL11" s="402"/>
      <c r="AM11" s="439" t="s">
        <v>125</v>
      </c>
      <c r="AN11" s="440"/>
      <c r="AO11" s="440"/>
      <c r="AP11" s="440"/>
      <c r="AQ11" s="440"/>
      <c r="AR11" s="440"/>
      <c r="AS11" s="440"/>
      <c r="AT11" s="441"/>
      <c r="AU11" s="442" t="s">
        <v>126</v>
      </c>
      <c r="AV11" s="443"/>
      <c r="AW11" s="443"/>
      <c r="AX11" s="443"/>
      <c r="AY11" s="444" t="s">
        <v>127</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128</v>
      </c>
      <c r="CE11" s="414"/>
      <c r="CF11" s="414"/>
      <c r="CG11" s="414"/>
      <c r="CH11" s="414"/>
      <c r="CI11" s="414"/>
      <c r="CJ11" s="414"/>
      <c r="CK11" s="414"/>
      <c r="CL11" s="414"/>
      <c r="CM11" s="414"/>
      <c r="CN11" s="414"/>
      <c r="CO11" s="414"/>
      <c r="CP11" s="414"/>
      <c r="CQ11" s="414"/>
      <c r="CR11" s="414"/>
      <c r="CS11" s="415"/>
      <c r="CT11" s="450" t="s">
        <v>129</v>
      </c>
      <c r="CU11" s="451"/>
      <c r="CV11" s="451"/>
      <c r="CW11" s="451"/>
      <c r="CX11" s="451"/>
      <c r="CY11" s="451"/>
      <c r="CZ11" s="451"/>
      <c r="DA11" s="452"/>
      <c r="DB11" s="450" t="s">
        <v>130</v>
      </c>
      <c r="DC11" s="451"/>
      <c r="DD11" s="451"/>
      <c r="DE11" s="451"/>
      <c r="DF11" s="451"/>
      <c r="DG11" s="451"/>
      <c r="DH11" s="451"/>
      <c r="DI11" s="452"/>
    </row>
    <row r="12" spans="1:119" ht="18.75" customHeight="1" x14ac:dyDescent="0.2">
      <c r="A12" s="178"/>
      <c r="B12" s="470" t="s">
        <v>131</v>
      </c>
      <c r="C12" s="471"/>
      <c r="D12" s="471"/>
      <c r="E12" s="471"/>
      <c r="F12" s="471"/>
      <c r="G12" s="471"/>
      <c r="H12" s="471"/>
      <c r="I12" s="471"/>
      <c r="J12" s="471"/>
      <c r="K12" s="472"/>
      <c r="L12" s="479" t="s">
        <v>132</v>
      </c>
      <c r="M12" s="480"/>
      <c r="N12" s="480"/>
      <c r="O12" s="480"/>
      <c r="P12" s="480"/>
      <c r="Q12" s="481"/>
      <c r="R12" s="482">
        <v>341222</v>
      </c>
      <c r="S12" s="483"/>
      <c r="T12" s="483"/>
      <c r="U12" s="483"/>
      <c r="V12" s="484"/>
      <c r="W12" s="485" t="s">
        <v>1</v>
      </c>
      <c r="X12" s="443"/>
      <c r="Y12" s="443"/>
      <c r="Z12" s="443"/>
      <c r="AA12" s="443"/>
      <c r="AB12" s="486"/>
      <c r="AC12" s="487" t="s">
        <v>133</v>
      </c>
      <c r="AD12" s="488"/>
      <c r="AE12" s="488"/>
      <c r="AF12" s="488"/>
      <c r="AG12" s="489"/>
      <c r="AH12" s="487" t="s">
        <v>134</v>
      </c>
      <c r="AI12" s="488"/>
      <c r="AJ12" s="488"/>
      <c r="AK12" s="488"/>
      <c r="AL12" s="490"/>
      <c r="AM12" s="439" t="s">
        <v>135</v>
      </c>
      <c r="AN12" s="440"/>
      <c r="AO12" s="440"/>
      <c r="AP12" s="440"/>
      <c r="AQ12" s="440"/>
      <c r="AR12" s="440"/>
      <c r="AS12" s="440"/>
      <c r="AT12" s="441"/>
      <c r="AU12" s="442" t="s">
        <v>109</v>
      </c>
      <c r="AV12" s="443"/>
      <c r="AW12" s="443"/>
      <c r="AX12" s="443"/>
      <c r="AY12" s="444" t="s">
        <v>136</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800000</v>
      </c>
      <c r="BW12" s="411"/>
      <c r="BX12" s="411"/>
      <c r="BY12" s="411"/>
      <c r="BZ12" s="411"/>
      <c r="CA12" s="411"/>
      <c r="CB12" s="411"/>
      <c r="CC12" s="412"/>
      <c r="CD12" s="413" t="s">
        <v>137</v>
      </c>
      <c r="CE12" s="414"/>
      <c r="CF12" s="414"/>
      <c r="CG12" s="414"/>
      <c r="CH12" s="414"/>
      <c r="CI12" s="414"/>
      <c r="CJ12" s="414"/>
      <c r="CK12" s="414"/>
      <c r="CL12" s="414"/>
      <c r="CM12" s="414"/>
      <c r="CN12" s="414"/>
      <c r="CO12" s="414"/>
      <c r="CP12" s="414"/>
      <c r="CQ12" s="414"/>
      <c r="CR12" s="414"/>
      <c r="CS12" s="415"/>
      <c r="CT12" s="450" t="s">
        <v>129</v>
      </c>
      <c r="CU12" s="451"/>
      <c r="CV12" s="451"/>
      <c r="CW12" s="451"/>
      <c r="CX12" s="451"/>
      <c r="CY12" s="451"/>
      <c r="CZ12" s="451"/>
      <c r="DA12" s="452"/>
      <c r="DB12" s="450" t="s">
        <v>138</v>
      </c>
      <c r="DC12" s="451"/>
      <c r="DD12" s="451"/>
      <c r="DE12" s="451"/>
      <c r="DF12" s="451"/>
      <c r="DG12" s="451"/>
      <c r="DH12" s="451"/>
      <c r="DI12" s="452"/>
    </row>
    <row r="13" spans="1:119" ht="18.75" customHeight="1" x14ac:dyDescent="0.2">
      <c r="A13" s="178"/>
      <c r="B13" s="473"/>
      <c r="C13" s="474"/>
      <c r="D13" s="474"/>
      <c r="E13" s="474"/>
      <c r="F13" s="474"/>
      <c r="G13" s="474"/>
      <c r="H13" s="474"/>
      <c r="I13" s="474"/>
      <c r="J13" s="474"/>
      <c r="K13" s="475"/>
      <c r="L13" s="187"/>
      <c r="M13" s="501" t="s">
        <v>139</v>
      </c>
      <c r="N13" s="502"/>
      <c r="O13" s="502"/>
      <c r="P13" s="502"/>
      <c r="Q13" s="503"/>
      <c r="R13" s="494">
        <v>307315</v>
      </c>
      <c r="S13" s="495"/>
      <c r="T13" s="495"/>
      <c r="U13" s="495"/>
      <c r="V13" s="496"/>
      <c r="W13" s="426" t="s">
        <v>140</v>
      </c>
      <c r="X13" s="427"/>
      <c r="Y13" s="427"/>
      <c r="Z13" s="427"/>
      <c r="AA13" s="427"/>
      <c r="AB13" s="417"/>
      <c r="AC13" s="461">
        <v>112</v>
      </c>
      <c r="AD13" s="462"/>
      <c r="AE13" s="462"/>
      <c r="AF13" s="462"/>
      <c r="AG13" s="504"/>
      <c r="AH13" s="461">
        <v>91</v>
      </c>
      <c r="AI13" s="462"/>
      <c r="AJ13" s="462"/>
      <c r="AK13" s="462"/>
      <c r="AL13" s="463"/>
      <c r="AM13" s="439" t="s">
        <v>141</v>
      </c>
      <c r="AN13" s="440"/>
      <c r="AO13" s="440"/>
      <c r="AP13" s="440"/>
      <c r="AQ13" s="440"/>
      <c r="AR13" s="440"/>
      <c r="AS13" s="440"/>
      <c r="AT13" s="441"/>
      <c r="AU13" s="442" t="s">
        <v>101</v>
      </c>
      <c r="AV13" s="443"/>
      <c r="AW13" s="443"/>
      <c r="AX13" s="443"/>
      <c r="AY13" s="444" t="s">
        <v>142</v>
      </c>
      <c r="AZ13" s="445"/>
      <c r="BA13" s="445"/>
      <c r="BB13" s="445"/>
      <c r="BC13" s="445"/>
      <c r="BD13" s="445"/>
      <c r="BE13" s="445"/>
      <c r="BF13" s="445"/>
      <c r="BG13" s="445"/>
      <c r="BH13" s="445"/>
      <c r="BI13" s="445"/>
      <c r="BJ13" s="445"/>
      <c r="BK13" s="445"/>
      <c r="BL13" s="445"/>
      <c r="BM13" s="446"/>
      <c r="BN13" s="410">
        <v>4984588</v>
      </c>
      <c r="BO13" s="411"/>
      <c r="BP13" s="411"/>
      <c r="BQ13" s="411"/>
      <c r="BR13" s="411"/>
      <c r="BS13" s="411"/>
      <c r="BT13" s="411"/>
      <c r="BU13" s="412"/>
      <c r="BV13" s="410">
        <v>1325033</v>
      </c>
      <c r="BW13" s="411"/>
      <c r="BX13" s="411"/>
      <c r="BY13" s="411"/>
      <c r="BZ13" s="411"/>
      <c r="CA13" s="411"/>
      <c r="CB13" s="411"/>
      <c r="CC13" s="412"/>
      <c r="CD13" s="413" t="s">
        <v>143</v>
      </c>
      <c r="CE13" s="414"/>
      <c r="CF13" s="414"/>
      <c r="CG13" s="414"/>
      <c r="CH13" s="414"/>
      <c r="CI13" s="414"/>
      <c r="CJ13" s="414"/>
      <c r="CK13" s="414"/>
      <c r="CL13" s="414"/>
      <c r="CM13" s="414"/>
      <c r="CN13" s="414"/>
      <c r="CO13" s="414"/>
      <c r="CP13" s="414"/>
      <c r="CQ13" s="414"/>
      <c r="CR13" s="414"/>
      <c r="CS13" s="415"/>
      <c r="CT13" s="407">
        <v>-3.2</v>
      </c>
      <c r="CU13" s="408"/>
      <c r="CV13" s="408"/>
      <c r="CW13" s="408"/>
      <c r="CX13" s="408"/>
      <c r="CY13" s="408"/>
      <c r="CZ13" s="408"/>
      <c r="DA13" s="409"/>
      <c r="DB13" s="407">
        <v>-3.5</v>
      </c>
      <c r="DC13" s="408"/>
      <c r="DD13" s="408"/>
      <c r="DE13" s="408"/>
      <c r="DF13" s="408"/>
      <c r="DG13" s="408"/>
      <c r="DH13" s="408"/>
      <c r="DI13" s="409"/>
    </row>
    <row r="14" spans="1:119" ht="18.75" customHeight="1" thickBot="1" x14ac:dyDescent="0.25">
      <c r="A14" s="178"/>
      <c r="B14" s="473"/>
      <c r="C14" s="474"/>
      <c r="D14" s="474"/>
      <c r="E14" s="474"/>
      <c r="F14" s="474"/>
      <c r="G14" s="474"/>
      <c r="H14" s="474"/>
      <c r="I14" s="474"/>
      <c r="J14" s="474"/>
      <c r="K14" s="475"/>
      <c r="L14" s="491" t="s">
        <v>144</v>
      </c>
      <c r="M14" s="492"/>
      <c r="N14" s="492"/>
      <c r="O14" s="492"/>
      <c r="P14" s="492"/>
      <c r="Q14" s="493"/>
      <c r="R14" s="494">
        <v>345231</v>
      </c>
      <c r="S14" s="495"/>
      <c r="T14" s="495"/>
      <c r="U14" s="495"/>
      <c r="V14" s="496"/>
      <c r="W14" s="400"/>
      <c r="X14" s="401"/>
      <c r="Y14" s="401"/>
      <c r="Z14" s="401"/>
      <c r="AA14" s="401"/>
      <c r="AB14" s="390"/>
      <c r="AC14" s="497">
        <v>0.1</v>
      </c>
      <c r="AD14" s="498"/>
      <c r="AE14" s="498"/>
      <c r="AF14" s="498"/>
      <c r="AG14" s="499"/>
      <c r="AH14" s="497">
        <v>0.1</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145</v>
      </c>
      <c r="CE14" s="506"/>
      <c r="CF14" s="506"/>
      <c r="CG14" s="506"/>
      <c r="CH14" s="506"/>
      <c r="CI14" s="506"/>
      <c r="CJ14" s="506"/>
      <c r="CK14" s="506"/>
      <c r="CL14" s="506"/>
      <c r="CM14" s="506"/>
      <c r="CN14" s="506"/>
      <c r="CO14" s="506"/>
      <c r="CP14" s="506"/>
      <c r="CQ14" s="506"/>
      <c r="CR14" s="506"/>
      <c r="CS14" s="507"/>
      <c r="CT14" s="508" t="s">
        <v>130</v>
      </c>
      <c r="CU14" s="509"/>
      <c r="CV14" s="509"/>
      <c r="CW14" s="509"/>
      <c r="CX14" s="509"/>
      <c r="CY14" s="509"/>
      <c r="CZ14" s="509"/>
      <c r="DA14" s="510"/>
      <c r="DB14" s="508" t="s">
        <v>129</v>
      </c>
      <c r="DC14" s="509"/>
      <c r="DD14" s="509"/>
      <c r="DE14" s="509"/>
      <c r="DF14" s="509"/>
      <c r="DG14" s="509"/>
      <c r="DH14" s="509"/>
      <c r="DI14" s="510"/>
    </row>
    <row r="15" spans="1:119" ht="18.75" customHeight="1" x14ac:dyDescent="0.2">
      <c r="A15" s="178"/>
      <c r="B15" s="473"/>
      <c r="C15" s="474"/>
      <c r="D15" s="474"/>
      <c r="E15" s="474"/>
      <c r="F15" s="474"/>
      <c r="G15" s="474"/>
      <c r="H15" s="474"/>
      <c r="I15" s="474"/>
      <c r="J15" s="474"/>
      <c r="K15" s="475"/>
      <c r="L15" s="187"/>
      <c r="M15" s="501" t="s">
        <v>139</v>
      </c>
      <c r="N15" s="502"/>
      <c r="O15" s="502"/>
      <c r="P15" s="502"/>
      <c r="Q15" s="503"/>
      <c r="R15" s="494">
        <v>307404</v>
      </c>
      <c r="S15" s="495"/>
      <c r="T15" s="495"/>
      <c r="U15" s="495"/>
      <c r="V15" s="496"/>
      <c r="W15" s="426" t="s">
        <v>146</v>
      </c>
      <c r="X15" s="427"/>
      <c r="Y15" s="427"/>
      <c r="Z15" s="427"/>
      <c r="AA15" s="427"/>
      <c r="AB15" s="417"/>
      <c r="AC15" s="461">
        <v>11363</v>
      </c>
      <c r="AD15" s="462"/>
      <c r="AE15" s="462"/>
      <c r="AF15" s="462"/>
      <c r="AG15" s="504"/>
      <c r="AH15" s="461">
        <v>11686</v>
      </c>
      <c r="AI15" s="462"/>
      <c r="AJ15" s="462"/>
      <c r="AK15" s="462"/>
      <c r="AL15" s="463"/>
      <c r="AM15" s="439"/>
      <c r="AN15" s="440"/>
      <c r="AO15" s="440"/>
      <c r="AP15" s="440"/>
      <c r="AQ15" s="440"/>
      <c r="AR15" s="440"/>
      <c r="AS15" s="440"/>
      <c r="AT15" s="441"/>
      <c r="AU15" s="442"/>
      <c r="AV15" s="443"/>
      <c r="AW15" s="443"/>
      <c r="AX15" s="443"/>
      <c r="AY15" s="370" t="s">
        <v>147</v>
      </c>
      <c r="AZ15" s="371"/>
      <c r="BA15" s="371"/>
      <c r="BB15" s="371"/>
      <c r="BC15" s="371"/>
      <c r="BD15" s="371"/>
      <c r="BE15" s="371"/>
      <c r="BF15" s="371"/>
      <c r="BG15" s="371"/>
      <c r="BH15" s="371"/>
      <c r="BI15" s="371"/>
      <c r="BJ15" s="371"/>
      <c r="BK15" s="371"/>
      <c r="BL15" s="371"/>
      <c r="BM15" s="372"/>
      <c r="BN15" s="373">
        <v>54131754</v>
      </c>
      <c r="BO15" s="374"/>
      <c r="BP15" s="374"/>
      <c r="BQ15" s="374"/>
      <c r="BR15" s="374"/>
      <c r="BS15" s="374"/>
      <c r="BT15" s="374"/>
      <c r="BU15" s="375"/>
      <c r="BV15" s="373">
        <v>55186816</v>
      </c>
      <c r="BW15" s="374"/>
      <c r="BX15" s="374"/>
      <c r="BY15" s="374"/>
      <c r="BZ15" s="374"/>
      <c r="CA15" s="374"/>
      <c r="CB15" s="374"/>
      <c r="CC15" s="375"/>
      <c r="CD15" s="511" t="s">
        <v>148</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3"/>
      <c r="C16" s="474"/>
      <c r="D16" s="474"/>
      <c r="E16" s="474"/>
      <c r="F16" s="474"/>
      <c r="G16" s="474"/>
      <c r="H16" s="474"/>
      <c r="I16" s="474"/>
      <c r="J16" s="474"/>
      <c r="K16" s="475"/>
      <c r="L16" s="491" t="s">
        <v>149</v>
      </c>
      <c r="M16" s="514"/>
      <c r="N16" s="514"/>
      <c r="O16" s="514"/>
      <c r="P16" s="514"/>
      <c r="Q16" s="515"/>
      <c r="R16" s="516" t="s">
        <v>150</v>
      </c>
      <c r="S16" s="517"/>
      <c r="T16" s="517"/>
      <c r="U16" s="517"/>
      <c r="V16" s="518"/>
      <c r="W16" s="400"/>
      <c r="X16" s="401"/>
      <c r="Y16" s="401"/>
      <c r="Z16" s="401"/>
      <c r="AA16" s="401"/>
      <c r="AB16" s="390"/>
      <c r="AC16" s="497">
        <v>9.6999999999999993</v>
      </c>
      <c r="AD16" s="498"/>
      <c r="AE16" s="498"/>
      <c r="AF16" s="498"/>
      <c r="AG16" s="499"/>
      <c r="AH16" s="497">
        <v>11.2</v>
      </c>
      <c r="AI16" s="498"/>
      <c r="AJ16" s="498"/>
      <c r="AK16" s="498"/>
      <c r="AL16" s="500"/>
      <c r="AM16" s="439"/>
      <c r="AN16" s="440"/>
      <c r="AO16" s="440"/>
      <c r="AP16" s="440"/>
      <c r="AQ16" s="440"/>
      <c r="AR16" s="440"/>
      <c r="AS16" s="440"/>
      <c r="AT16" s="441"/>
      <c r="AU16" s="442"/>
      <c r="AV16" s="443"/>
      <c r="AW16" s="443"/>
      <c r="AX16" s="443"/>
      <c r="AY16" s="444" t="s">
        <v>151</v>
      </c>
      <c r="AZ16" s="445"/>
      <c r="BA16" s="445"/>
      <c r="BB16" s="445"/>
      <c r="BC16" s="445"/>
      <c r="BD16" s="445"/>
      <c r="BE16" s="445"/>
      <c r="BF16" s="445"/>
      <c r="BG16" s="445"/>
      <c r="BH16" s="445"/>
      <c r="BI16" s="445"/>
      <c r="BJ16" s="445"/>
      <c r="BK16" s="445"/>
      <c r="BL16" s="445"/>
      <c r="BM16" s="446"/>
      <c r="BN16" s="410">
        <v>83443922</v>
      </c>
      <c r="BO16" s="411"/>
      <c r="BP16" s="411"/>
      <c r="BQ16" s="411"/>
      <c r="BR16" s="411"/>
      <c r="BS16" s="411"/>
      <c r="BT16" s="411"/>
      <c r="BU16" s="412"/>
      <c r="BV16" s="410">
        <v>79382434</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5">
      <c r="A17" s="178"/>
      <c r="B17" s="476"/>
      <c r="C17" s="477"/>
      <c r="D17" s="477"/>
      <c r="E17" s="477"/>
      <c r="F17" s="477"/>
      <c r="G17" s="477"/>
      <c r="H17" s="477"/>
      <c r="I17" s="477"/>
      <c r="J17" s="477"/>
      <c r="K17" s="478"/>
      <c r="L17" s="192"/>
      <c r="M17" s="521" t="s">
        <v>152</v>
      </c>
      <c r="N17" s="522"/>
      <c r="O17" s="522"/>
      <c r="P17" s="522"/>
      <c r="Q17" s="523"/>
      <c r="R17" s="516" t="s">
        <v>153</v>
      </c>
      <c r="S17" s="517"/>
      <c r="T17" s="517"/>
      <c r="U17" s="517"/>
      <c r="V17" s="518"/>
      <c r="W17" s="426" t="s">
        <v>154</v>
      </c>
      <c r="X17" s="427"/>
      <c r="Y17" s="427"/>
      <c r="Z17" s="427"/>
      <c r="AA17" s="427"/>
      <c r="AB17" s="417"/>
      <c r="AC17" s="461">
        <v>105369</v>
      </c>
      <c r="AD17" s="462"/>
      <c r="AE17" s="462"/>
      <c r="AF17" s="462"/>
      <c r="AG17" s="504"/>
      <c r="AH17" s="461">
        <v>92337</v>
      </c>
      <c r="AI17" s="462"/>
      <c r="AJ17" s="462"/>
      <c r="AK17" s="462"/>
      <c r="AL17" s="463"/>
      <c r="AM17" s="439"/>
      <c r="AN17" s="440"/>
      <c r="AO17" s="440"/>
      <c r="AP17" s="440"/>
      <c r="AQ17" s="440"/>
      <c r="AR17" s="440"/>
      <c r="AS17" s="440"/>
      <c r="AT17" s="441"/>
      <c r="AU17" s="442"/>
      <c r="AV17" s="443"/>
      <c r="AW17" s="443"/>
      <c r="AX17" s="443"/>
      <c r="AY17" s="444" t="s">
        <v>155</v>
      </c>
      <c r="AZ17" s="445"/>
      <c r="BA17" s="445"/>
      <c r="BB17" s="445"/>
      <c r="BC17" s="445"/>
      <c r="BD17" s="445"/>
      <c r="BE17" s="445"/>
      <c r="BF17" s="445"/>
      <c r="BG17" s="445"/>
      <c r="BH17" s="445"/>
      <c r="BI17" s="445"/>
      <c r="BJ17" s="445"/>
      <c r="BK17" s="445"/>
      <c r="BL17" s="445"/>
      <c r="BM17" s="446"/>
      <c r="BN17" s="410">
        <v>92868634</v>
      </c>
      <c r="BO17" s="411"/>
      <c r="BP17" s="411"/>
      <c r="BQ17" s="411"/>
      <c r="BR17" s="411"/>
      <c r="BS17" s="411"/>
      <c r="BT17" s="411"/>
      <c r="BU17" s="412"/>
      <c r="BV17" s="410">
        <v>89285438</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5">
      <c r="A18" s="178"/>
      <c r="B18" s="532" t="s">
        <v>156</v>
      </c>
      <c r="C18" s="453"/>
      <c r="D18" s="453"/>
      <c r="E18" s="533"/>
      <c r="F18" s="533"/>
      <c r="G18" s="533"/>
      <c r="H18" s="533"/>
      <c r="I18" s="533"/>
      <c r="J18" s="533"/>
      <c r="K18" s="533"/>
      <c r="L18" s="534">
        <v>18.22</v>
      </c>
      <c r="M18" s="534"/>
      <c r="N18" s="534"/>
      <c r="O18" s="534"/>
      <c r="P18" s="534"/>
      <c r="Q18" s="534"/>
      <c r="R18" s="535"/>
      <c r="S18" s="535"/>
      <c r="T18" s="535"/>
      <c r="U18" s="535"/>
      <c r="V18" s="536"/>
      <c r="W18" s="428"/>
      <c r="X18" s="429"/>
      <c r="Y18" s="429"/>
      <c r="Z18" s="429"/>
      <c r="AA18" s="429"/>
      <c r="AB18" s="420"/>
      <c r="AC18" s="537">
        <v>90.2</v>
      </c>
      <c r="AD18" s="538"/>
      <c r="AE18" s="538"/>
      <c r="AF18" s="538"/>
      <c r="AG18" s="539"/>
      <c r="AH18" s="537">
        <v>88.7</v>
      </c>
      <c r="AI18" s="538"/>
      <c r="AJ18" s="538"/>
      <c r="AK18" s="538"/>
      <c r="AL18" s="540"/>
      <c r="AM18" s="439"/>
      <c r="AN18" s="440"/>
      <c r="AO18" s="440"/>
      <c r="AP18" s="440"/>
      <c r="AQ18" s="440"/>
      <c r="AR18" s="440"/>
      <c r="AS18" s="440"/>
      <c r="AT18" s="441"/>
      <c r="AU18" s="442"/>
      <c r="AV18" s="443"/>
      <c r="AW18" s="443"/>
      <c r="AX18" s="443"/>
      <c r="AY18" s="444" t="s">
        <v>157</v>
      </c>
      <c r="AZ18" s="445"/>
      <c r="BA18" s="445"/>
      <c r="BB18" s="445"/>
      <c r="BC18" s="445"/>
      <c r="BD18" s="445"/>
      <c r="BE18" s="445"/>
      <c r="BF18" s="445"/>
      <c r="BG18" s="445"/>
      <c r="BH18" s="445"/>
      <c r="BI18" s="445"/>
      <c r="BJ18" s="445"/>
      <c r="BK18" s="445"/>
      <c r="BL18" s="445"/>
      <c r="BM18" s="446"/>
      <c r="BN18" s="410">
        <v>78653335</v>
      </c>
      <c r="BO18" s="411"/>
      <c r="BP18" s="411"/>
      <c r="BQ18" s="411"/>
      <c r="BR18" s="411"/>
      <c r="BS18" s="411"/>
      <c r="BT18" s="411"/>
      <c r="BU18" s="412"/>
      <c r="BV18" s="410">
        <v>76379978</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5">
      <c r="A19" s="178"/>
      <c r="B19" s="532" t="s">
        <v>158</v>
      </c>
      <c r="C19" s="453"/>
      <c r="D19" s="453"/>
      <c r="E19" s="533"/>
      <c r="F19" s="533"/>
      <c r="G19" s="533"/>
      <c r="H19" s="533"/>
      <c r="I19" s="533"/>
      <c r="J19" s="533"/>
      <c r="K19" s="533"/>
      <c r="L19" s="541">
        <v>19176</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159</v>
      </c>
      <c r="AZ19" s="445"/>
      <c r="BA19" s="445"/>
      <c r="BB19" s="445"/>
      <c r="BC19" s="445"/>
      <c r="BD19" s="445"/>
      <c r="BE19" s="445"/>
      <c r="BF19" s="445"/>
      <c r="BG19" s="445"/>
      <c r="BH19" s="445"/>
      <c r="BI19" s="445"/>
      <c r="BJ19" s="445"/>
      <c r="BK19" s="445"/>
      <c r="BL19" s="445"/>
      <c r="BM19" s="446"/>
      <c r="BN19" s="410">
        <v>108500577</v>
      </c>
      <c r="BO19" s="411"/>
      <c r="BP19" s="411"/>
      <c r="BQ19" s="411"/>
      <c r="BR19" s="411"/>
      <c r="BS19" s="411"/>
      <c r="BT19" s="411"/>
      <c r="BU19" s="412"/>
      <c r="BV19" s="410">
        <v>101661067</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5">
      <c r="A20" s="178"/>
      <c r="B20" s="532" t="s">
        <v>160</v>
      </c>
      <c r="C20" s="453"/>
      <c r="D20" s="453"/>
      <c r="E20" s="533"/>
      <c r="F20" s="533"/>
      <c r="G20" s="533"/>
      <c r="H20" s="533"/>
      <c r="I20" s="533"/>
      <c r="J20" s="533"/>
      <c r="K20" s="533"/>
      <c r="L20" s="541">
        <v>222800</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5">
      <c r="A21" s="178"/>
      <c r="B21" s="550" t="s">
        <v>161</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2">
      <c r="A22" s="178"/>
      <c r="B22" s="580" t="s">
        <v>162</v>
      </c>
      <c r="C22" s="554"/>
      <c r="D22" s="555"/>
      <c r="E22" s="422" t="s">
        <v>1</v>
      </c>
      <c r="F22" s="427"/>
      <c r="G22" s="427"/>
      <c r="H22" s="427"/>
      <c r="I22" s="427"/>
      <c r="J22" s="427"/>
      <c r="K22" s="417"/>
      <c r="L22" s="422" t="s">
        <v>163</v>
      </c>
      <c r="M22" s="427"/>
      <c r="N22" s="427"/>
      <c r="O22" s="427"/>
      <c r="P22" s="417"/>
      <c r="Q22" s="585" t="s">
        <v>164</v>
      </c>
      <c r="R22" s="586"/>
      <c r="S22" s="586"/>
      <c r="T22" s="586"/>
      <c r="U22" s="586"/>
      <c r="V22" s="587"/>
      <c r="W22" s="553" t="s">
        <v>165</v>
      </c>
      <c r="X22" s="554"/>
      <c r="Y22" s="555"/>
      <c r="Z22" s="422" t="s">
        <v>1</v>
      </c>
      <c r="AA22" s="427"/>
      <c r="AB22" s="427"/>
      <c r="AC22" s="427"/>
      <c r="AD22" s="427"/>
      <c r="AE22" s="427"/>
      <c r="AF22" s="427"/>
      <c r="AG22" s="417"/>
      <c r="AH22" s="591" t="s">
        <v>166</v>
      </c>
      <c r="AI22" s="427"/>
      <c r="AJ22" s="427"/>
      <c r="AK22" s="427"/>
      <c r="AL22" s="417"/>
      <c r="AM22" s="591" t="s">
        <v>167</v>
      </c>
      <c r="AN22" s="592"/>
      <c r="AO22" s="592"/>
      <c r="AP22" s="592"/>
      <c r="AQ22" s="592"/>
      <c r="AR22" s="593"/>
      <c r="AS22" s="585" t="s">
        <v>164</v>
      </c>
      <c r="AT22" s="586"/>
      <c r="AU22" s="586"/>
      <c r="AV22" s="586"/>
      <c r="AW22" s="586"/>
      <c r="AX22" s="597"/>
      <c r="AY22" s="370" t="s">
        <v>168</v>
      </c>
      <c r="AZ22" s="371"/>
      <c r="BA22" s="371"/>
      <c r="BB22" s="371"/>
      <c r="BC22" s="371"/>
      <c r="BD22" s="371"/>
      <c r="BE22" s="371"/>
      <c r="BF22" s="371"/>
      <c r="BG22" s="371"/>
      <c r="BH22" s="371"/>
      <c r="BI22" s="371"/>
      <c r="BJ22" s="371"/>
      <c r="BK22" s="371"/>
      <c r="BL22" s="371"/>
      <c r="BM22" s="372"/>
      <c r="BN22" s="373">
        <v>18619510</v>
      </c>
      <c r="BO22" s="374"/>
      <c r="BP22" s="374"/>
      <c r="BQ22" s="374"/>
      <c r="BR22" s="374"/>
      <c r="BS22" s="374"/>
      <c r="BT22" s="374"/>
      <c r="BU22" s="375"/>
      <c r="BV22" s="373">
        <v>20375996</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2">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169</v>
      </c>
      <c r="AZ23" s="445"/>
      <c r="BA23" s="445"/>
      <c r="BB23" s="445"/>
      <c r="BC23" s="445"/>
      <c r="BD23" s="445"/>
      <c r="BE23" s="445"/>
      <c r="BF23" s="445"/>
      <c r="BG23" s="445"/>
      <c r="BH23" s="445"/>
      <c r="BI23" s="445"/>
      <c r="BJ23" s="445"/>
      <c r="BK23" s="445"/>
      <c r="BL23" s="445"/>
      <c r="BM23" s="446"/>
      <c r="BN23" s="410">
        <v>10782824</v>
      </c>
      <c r="BO23" s="411"/>
      <c r="BP23" s="411"/>
      <c r="BQ23" s="411"/>
      <c r="BR23" s="411"/>
      <c r="BS23" s="411"/>
      <c r="BT23" s="411"/>
      <c r="BU23" s="412"/>
      <c r="BV23" s="410">
        <v>12099355</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5">
      <c r="A24" s="178"/>
      <c r="B24" s="581"/>
      <c r="C24" s="557"/>
      <c r="D24" s="558"/>
      <c r="E24" s="460" t="s">
        <v>170</v>
      </c>
      <c r="F24" s="440"/>
      <c r="G24" s="440"/>
      <c r="H24" s="440"/>
      <c r="I24" s="440"/>
      <c r="J24" s="440"/>
      <c r="K24" s="441"/>
      <c r="L24" s="461">
        <v>1</v>
      </c>
      <c r="M24" s="462"/>
      <c r="N24" s="462"/>
      <c r="O24" s="462"/>
      <c r="P24" s="504"/>
      <c r="Q24" s="461">
        <v>11610</v>
      </c>
      <c r="R24" s="462"/>
      <c r="S24" s="462"/>
      <c r="T24" s="462"/>
      <c r="U24" s="462"/>
      <c r="V24" s="504"/>
      <c r="W24" s="556"/>
      <c r="X24" s="557"/>
      <c r="Y24" s="558"/>
      <c r="Z24" s="460" t="s">
        <v>171</v>
      </c>
      <c r="AA24" s="440"/>
      <c r="AB24" s="440"/>
      <c r="AC24" s="440"/>
      <c r="AD24" s="440"/>
      <c r="AE24" s="440"/>
      <c r="AF24" s="440"/>
      <c r="AG24" s="441"/>
      <c r="AH24" s="461">
        <v>2571</v>
      </c>
      <c r="AI24" s="462"/>
      <c r="AJ24" s="462"/>
      <c r="AK24" s="462"/>
      <c r="AL24" s="504"/>
      <c r="AM24" s="461">
        <v>7633299</v>
      </c>
      <c r="AN24" s="462"/>
      <c r="AO24" s="462"/>
      <c r="AP24" s="462"/>
      <c r="AQ24" s="462"/>
      <c r="AR24" s="504"/>
      <c r="AS24" s="461">
        <v>2969</v>
      </c>
      <c r="AT24" s="462"/>
      <c r="AU24" s="462"/>
      <c r="AV24" s="462"/>
      <c r="AW24" s="462"/>
      <c r="AX24" s="463"/>
      <c r="AY24" s="526" t="s">
        <v>172</v>
      </c>
      <c r="AZ24" s="527"/>
      <c r="BA24" s="527"/>
      <c r="BB24" s="527"/>
      <c r="BC24" s="527"/>
      <c r="BD24" s="527"/>
      <c r="BE24" s="527"/>
      <c r="BF24" s="527"/>
      <c r="BG24" s="527"/>
      <c r="BH24" s="527"/>
      <c r="BI24" s="527"/>
      <c r="BJ24" s="527"/>
      <c r="BK24" s="527"/>
      <c r="BL24" s="527"/>
      <c r="BM24" s="528"/>
      <c r="BN24" s="410">
        <v>18619510</v>
      </c>
      <c r="BO24" s="411"/>
      <c r="BP24" s="411"/>
      <c r="BQ24" s="411"/>
      <c r="BR24" s="411"/>
      <c r="BS24" s="411"/>
      <c r="BT24" s="411"/>
      <c r="BU24" s="412"/>
      <c r="BV24" s="410">
        <v>20375996</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2">
      <c r="A25" s="178"/>
      <c r="B25" s="581"/>
      <c r="C25" s="557"/>
      <c r="D25" s="558"/>
      <c r="E25" s="460" t="s">
        <v>173</v>
      </c>
      <c r="F25" s="440"/>
      <c r="G25" s="440"/>
      <c r="H25" s="440"/>
      <c r="I25" s="440"/>
      <c r="J25" s="440"/>
      <c r="K25" s="441"/>
      <c r="L25" s="461">
        <v>2</v>
      </c>
      <c r="M25" s="462"/>
      <c r="N25" s="462"/>
      <c r="O25" s="462"/>
      <c r="P25" s="504"/>
      <c r="Q25" s="461">
        <v>9310</v>
      </c>
      <c r="R25" s="462"/>
      <c r="S25" s="462"/>
      <c r="T25" s="462"/>
      <c r="U25" s="462"/>
      <c r="V25" s="504"/>
      <c r="W25" s="556"/>
      <c r="X25" s="557"/>
      <c r="Y25" s="558"/>
      <c r="Z25" s="460" t="s">
        <v>174</v>
      </c>
      <c r="AA25" s="440"/>
      <c r="AB25" s="440"/>
      <c r="AC25" s="440"/>
      <c r="AD25" s="440"/>
      <c r="AE25" s="440"/>
      <c r="AF25" s="440"/>
      <c r="AG25" s="441"/>
      <c r="AH25" s="461" t="s">
        <v>175</v>
      </c>
      <c r="AI25" s="462"/>
      <c r="AJ25" s="462"/>
      <c r="AK25" s="462"/>
      <c r="AL25" s="504"/>
      <c r="AM25" s="461" t="s">
        <v>130</v>
      </c>
      <c r="AN25" s="462"/>
      <c r="AO25" s="462"/>
      <c r="AP25" s="462"/>
      <c r="AQ25" s="462"/>
      <c r="AR25" s="504"/>
      <c r="AS25" s="461" t="s">
        <v>176</v>
      </c>
      <c r="AT25" s="462"/>
      <c r="AU25" s="462"/>
      <c r="AV25" s="462"/>
      <c r="AW25" s="462"/>
      <c r="AX25" s="463"/>
      <c r="AY25" s="370" t="s">
        <v>177</v>
      </c>
      <c r="AZ25" s="371"/>
      <c r="BA25" s="371"/>
      <c r="BB25" s="371"/>
      <c r="BC25" s="371"/>
      <c r="BD25" s="371"/>
      <c r="BE25" s="371"/>
      <c r="BF25" s="371"/>
      <c r="BG25" s="371"/>
      <c r="BH25" s="371"/>
      <c r="BI25" s="371"/>
      <c r="BJ25" s="371"/>
      <c r="BK25" s="371"/>
      <c r="BL25" s="371"/>
      <c r="BM25" s="372"/>
      <c r="BN25" s="373">
        <v>7610513</v>
      </c>
      <c r="BO25" s="374"/>
      <c r="BP25" s="374"/>
      <c r="BQ25" s="374"/>
      <c r="BR25" s="374"/>
      <c r="BS25" s="374"/>
      <c r="BT25" s="374"/>
      <c r="BU25" s="375"/>
      <c r="BV25" s="373">
        <v>3237163</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2">
      <c r="A26" s="178"/>
      <c r="B26" s="581"/>
      <c r="C26" s="557"/>
      <c r="D26" s="558"/>
      <c r="E26" s="460" t="s">
        <v>178</v>
      </c>
      <c r="F26" s="440"/>
      <c r="G26" s="440"/>
      <c r="H26" s="440"/>
      <c r="I26" s="440"/>
      <c r="J26" s="440"/>
      <c r="K26" s="441"/>
      <c r="L26" s="461">
        <v>1</v>
      </c>
      <c r="M26" s="462"/>
      <c r="N26" s="462"/>
      <c r="O26" s="462"/>
      <c r="P26" s="504"/>
      <c r="Q26" s="461">
        <v>7930</v>
      </c>
      <c r="R26" s="462"/>
      <c r="S26" s="462"/>
      <c r="T26" s="462"/>
      <c r="U26" s="462"/>
      <c r="V26" s="504"/>
      <c r="W26" s="556"/>
      <c r="X26" s="557"/>
      <c r="Y26" s="558"/>
      <c r="Z26" s="460" t="s">
        <v>179</v>
      </c>
      <c r="AA26" s="562"/>
      <c r="AB26" s="562"/>
      <c r="AC26" s="562"/>
      <c r="AD26" s="562"/>
      <c r="AE26" s="562"/>
      <c r="AF26" s="562"/>
      <c r="AG26" s="563"/>
      <c r="AH26" s="461">
        <v>257</v>
      </c>
      <c r="AI26" s="462"/>
      <c r="AJ26" s="462"/>
      <c r="AK26" s="462"/>
      <c r="AL26" s="504"/>
      <c r="AM26" s="461">
        <v>751468</v>
      </c>
      <c r="AN26" s="462"/>
      <c r="AO26" s="462"/>
      <c r="AP26" s="462"/>
      <c r="AQ26" s="462"/>
      <c r="AR26" s="504"/>
      <c r="AS26" s="461">
        <v>2924</v>
      </c>
      <c r="AT26" s="462"/>
      <c r="AU26" s="462"/>
      <c r="AV26" s="462"/>
      <c r="AW26" s="462"/>
      <c r="AX26" s="463"/>
      <c r="AY26" s="413" t="s">
        <v>180</v>
      </c>
      <c r="AZ26" s="414"/>
      <c r="BA26" s="414"/>
      <c r="BB26" s="414"/>
      <c r="BC26" s="414"/>
      <c r="BD26" s="414"/>
      <c r="BE26" s="414"/>
      <c r="BF26" s="414"/>
      <c r="BG26" s="414"/>
      <c r="BH26" s="414"/>
      <c r="BI26" s="414"/>
      <c r="BJ26" s="414"/>
      <c r="BK26" s="414"/>
      <c r="BL26" s="414"/>
      <c r="BM26" s="415"/>
      <c r="BN26" s="410">
        <v>300000</v>
      </c>
      <c r="BO26" s="411"/>
      <c r="BP26" s="411"/>
      <c r="BQ26" s="411"/>
      <c r="BR26" s="411"/>
      <c r="BS26" s="411"/>
      <c r="BT26" s="411"/>
      <c r="BU26" s="412"/>
      <c r="BV26" s="410">
        <v>200000</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5">
      <c r="A27" s="178"/>
      <c r="B27" s="581"/>
      <c r="C27" s="557"/>
      <c r="D27" s="558"/>
      <c r="E27" s="460" t="s">
        <v>181</v>
      </c>
      <c r="F27" s="440"/>
      <c r="G27" s="440"/>
      <c r="H27" s="440"/>
      <c r="I27" s="440"/>
      <c r="J27" s="440"/>
      <c r="K27" s="441"/>
      <c r="L27" s="461">
        <v>1</v>
      </c>
      <c r="M27" s="462"/>
      <c r="N27" s="462"/>
      <c r="O27" s="462"/>
      <c r="P27" s="504"/>
      <c r="Q27" s="461">
        <v>9390</v>
      </c>
      <c r="R27" s="462"/>
      <c r="S27" s="462"/>
      <c r="T27" s="462"/>
      <c r="U27" s="462"/>
      <c r="V27" s="504"/>
      <c r="W27" s="556"/>
      <c r="X27" s="557"/>
      <c r="Y27" s="558"/>
      <c r="Z27" s="460" t="s">
        <v>182</v>
      </c>
      <c r="AA27" s="440"/>
      <c r="AB27" s="440"/>
      <c r="AC27" s="440"/>
      <c r="AD27" s="440"/>
      <c r="AE27" s="440"/>
      <c r="AF27" s="440"/>
      <c r="AG27" s="441"/>
      <c r="AH27" s="461">
        <v>76</v>
      </c>
      <c r="AI27" s="462"/>
      <c r="AJ27" s="462"/>
      <c r="AK27" s="462"/>
      <c r="AL27" s="504"/>
      <c r="AM27" s="461">
        <v>238754</v>
      </c>
      <c r="AN27" s="462"/>
      <c r="AO27" s="462"/>
      <c r="AP27" s="462"/>
      <c r="AQ27" s="462"/>
      <c r="AR27" s="504"/>
      <c r="AS27" s="461">
        <v>3142</v>
      </c>
      <c r="AT27" s="462"/>
      <c r="AU27" s="462"/>
      <c r="AV27" s="462"/>
      <c r="AW27" s="462"/>
      <c r="AX27" s="463"/>
      <c r="AY27" s="505" t="s">
        <v>183</v>
      </c>
      <c r="AZ27" s="506"/>
      <c r="BA27" s="506"/>
      <c r="BB27" s="506"/>
      <c r="BC27" s="506"/>
      <c r="BD27" s="506"/>
      <c r="BE27" s="506"/>
      <c r="BF27" s="506"/>
      <c r="BG27" s="506"/>
      <c r="BH27" s="506"/>
      <c r="BI27" s="506"/>
      <c r="BJ27" s="506"/>
      <c r="BK27" s="506"/>
      <c r="BL27" s="506"/>
      <c r="BM27" s="507"/>
      <c r="BN27" s="529" t="s">
        <v>176</v>
      </c>
      <c r="BO27" s="530"/>
      <c r="BP27" s="530"/>
      <c r="BQ27" s="530"/>
      <c r="BR27" s="530"/>
      <c r="BS27" s="530"/>
      <c r="BT27" s="530"/>
      <c r="BU27" s="531"/>
      <c r="BV27" s="529" t="s">
        <v>175</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2">
      <c r="A28" s="178"/>
      <c r="B28" s="581"/>
      <c r="C28" s="557"/>
      <c r="D28" s="558"/>
      <c r="E28" s="460" t="s">
        <v>184</v>
      </c>
      <c r="F28" s="440"/>
      <c r="G28" s="440"/>
      <c r="H28" s="440"/>
      <c r="I28" s="440"/>
      <c r="J28" s="440"/>
      <c r="K28" s="441"/>
      <c r="L28" s="461">
        <v>1</v>
      </c>
      <c r="M28" s="462"/>
      <c r="N28" s="462"/>
      <c r="O28" s="462"/>
      <c r="P28" s="504"/>
      <c r="Q28" s="461">
        <v>8010</v>
      </c>
      <c r="R28" s="462"/>
      <c r="S28" s="462"/>
      <c r="T28" s="462"/>
      <c r="U28" s="462"/>
      <c r="V28" s="504"/>
      <c r="W28" s="556"/>
      <c r="X28" s="557"/>
      <c r="Y28" s="558"/>
      <c r="Z28" s="460" t="s">
        <v>185</v>
      </c>
      <c r="AA28" s="440"/>
      <c r="AB28" s="440"/>
      <c r="AC28" s="440"/>
      <c r="AD28" s="440"/>
      <c r="AE28" s="440"/>
      <c r="AF28" s="440"/>
      <c r="AG28" s="441"/>
      <c r="AH28" s="461" t="s">
        <v>176</v>
      </c>
      <c r="AI28" s="462"/>
      <c r="AJ28" s="462"/>
      <c r="AK28" s="462"/>
      <c r="AL28" s="504"/>
      <c r="AM28" s="461" t="s">
        <v>175</v>
      </c>
      <c r="AN28" s="462"/>
      <c r="AO28" s="462"/>
      <c r="AP28" s="462"/>
      <c r="AQ28" s="462"/>
      <c r="AR28" s="504"/>
      <c r="AS28" s="461" t="s">
        <v>176</v>
      </c>
      <c r="AT28" s="462"/>
      <c r="AU28" s="462"/>
      <c r="AV28" s="462"/>
      <c r="AW28" s="462"/>
      <c r="AX28" s="463"/>
      <c r="AY28" s="564" t="s">
        <v>186</v>
      </c>
      <c r="AZ28" s="565"/>
      <c r="BA28" s="565"/>
      <c r="BB28" s="566"/>
      <c r="BC28" s="370" t="s">
        <v>48</v>
      </c>
      <c r="BD28" s="371"/>
      <c r="BE28" s="371"/>
      <c r="BF28" s="371"/>
      <c r="BG28" s="371"/>
      <c r="BH28" s="371"/>
      <c r="BI28" s="371"/>
      <c r="BJ28" s="371"/>
      <c r="BK28" s="371"/>
      <c r="BL28" s="371"/>
      <c r="BM28" s="372"/>
      <c r="BN28" s="373">
        <v>35976919</v>
      </c>
      <c r="BO28" s="374"/>
      <c r="BP28" s="374"/>
      <c r="BQ28" s="374"/>
      <c r="BR28" s="374"/>
      <c r="BS28" s="374"/>
      <c r="BT28" s="374"/>
      <c r="BU28" s="375"/>
      <c r="BV28" s="373">
        <v>33875206</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2">
      <c r="A29" s="178"/>
      <c r="B29" s="581"/>
      <c r="C29" s="557"/>
      <c r="D29" s="558"/>
      <c r="E29" s="460" t="s">
        <v>187</v>
      </c>
      <c r="F29" s="440"/>
      <c r="G29" s="440"/>
      <c r="H29" s="440"/>
      <c r="I29" s="440"/>
      <c r="J29" s="440"/>
      <c r="K29" s="441"/>
      <c r="L29" s="461">
        <v>36</v>
      </c>
      <c r="M29" s="462"/>
      <c r="N29" s="462"/>
      <c r="O29" s="462"/>
      <c r="P29" s="504"/>
      <c r="Q29" s="461">
        <v>6130</v>
      </c>
      <c r="R29" s="462"/>
      <c r="S29" s="462"/>
      <c r="T29" s="462"/>
      <c r="U29" s="462"/>
      <c r="V29" s="504"/>
      <c r="W29" s="559"/>
      <c r="X29" s="560"/>
      <c r="Y29" s="561"/>
      <c r="Z29" s="460" t="s">
        <v>188</v>
      </c>
      <c r="AA29" s="440"/>
      <c r="AB29" s="440"/>
      <c r="AC29" s="440"/>
      <c r="AD29" s="440"/>
      <c r="AE29" s="440"/>
      <c r="AF29" s="440"/>
      <c r="AG29" s="441"/>
      <c r="AH29" s="461">
        <v>2647</v>
      </c>
      <c r="AI29" s="462"/>
      <c r="AJ29" s="462"/>
      <c r="AK29" s="462"/>
      <c r="AL29" s="504"/>
      <c r="AM29" s="461">
        <v>7872053</v>
      </c>
      <c r="AN29" s="462"/>
      <c r="AO29" s="462"/>
      <c r="AP29" s="462"/>
      <c r="AQ29" s="462"/>
      <c r="AR29" s="504"/>
      <c r="AS29" s="461">
        <v>2974</v>
      </c>
      <c r="AT29" s="462"/>
      <c r="AU29" s="462"/>
      <c r="AV29" s="462"/>
      <c r="AW29" s="462"/>
      <c r="AX29" s="463"/>
      <c r="AY29" s="567"/>
      <c r="AZ29" s="568"/>
      <c r="BA29" s="568"/>
      <c r="BB29" s="569"/>
      <c r="BC29" s="444" t="s">
        <v>189</v>
      </c>
      <c r="BD29" s="445"/>
      <c r="BE29" s="445"/>
      <c r="BF29" s="445"/>
      <c r="BG29" s="445"/>
      <c r="BH29" s="445"/>
      <c r="BI29" s="445"/>
      <c r="BJ29" s="445"/>
      <c r="BK29" s="445"/>
      <c r="BL29" s="445"/>
      <c r="BM29" s="446"/>
      <c r="BN29" s="410">
        <v>5986526</v>
      </c>
      <c r="BO29" s="411"/>
      <c r="BP29" s="411"/>
      <c r="BQ29" s="411"/>
      <c r="BR29" s="411"/>
      <c r="BS29" s="411"/>
      <c r="BT29" s="411"/>
      <c r="BU29" s="412"/>
      <c r="BV29" s="410">
        <v>5882741</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5">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190</v>
      </c>
      <c r="X30" s="578"/>
      <c r="Y30" s="578"/>
      <c r="Z30" s="578"/>
      <c r="AA30" s="578"/>
      <c r="AB30" s="578"/>
      <c r="AC30" s="578"/>
      <c r="AD30" s="578"/>
      <c r="AE30" s="578"/>
      <c r="AF30" s="578"/>
      <c r="AG30" s="579"/>
      <c r="AH30" s="537">
        <v>98.3</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21119366</v>
      </c>
      <c r="BO30" s="530"/>
      <c r="BP30" s="530"/>
      <c r="BQ30" s="530"/>
      <c r="BR30" s="530"/>
      <c r="BS30" s="530"/>
      <c r="BT30" s="530"/>
      <c r="BU30" s="531"/>
      <c r="BV30" s="529">
        <v>18963928</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73" t="s">
        <v>191</v>
      </c>
      <c r="D32" s="573"/>
      <c r="E32" s="573"/>
      <c r="F32" s="573"/>
      <c r="G32" s="573"/>
      <c r="H32" s="573"/>
      <c r="I32" s="573"/>
      <c r="J32" s="573"/>
      <c r="K32" s="573"/>
      <c r="L32" s="573"/>
      <c r="M32" s="573"/>
      <c r="N32" s="573"/>
      <c r="O32" s="573"/>
      <c r="P32" s="573"/>
      <c r="Q32" s="573"/>
      <c r="R32" s="573"/>
      <c r="S32" s="573"/>
      <c r="U32" s="414" t="s">
        <v>192</v>
      </c>
      <c r="V32" s="414"/>
      <c r="W32" s="414"/>
      <c r="X32" s="414"/>
      <c r="Y32" s="414"/>
      <c r="Z32" s="414"/>
      <c r="AA32" s="414"/>
      <c r="AB32" s="414"/>
      <c r="AC32" s="414"/>
      <c r="AD32" s="414"/>
      <c r="AE32" s="414"/>
      <c r="AF32" s="414"/>
      <c r="AG32" s="414"/>
      <c r="AH32" s="414"/>
      <c r="AI32" s="414"/>
      <c r="AJ32" s="414"/>
      <c r="AK32" s="414"/>
      <c r="AM32" s="414" t="s">
        <v>193</v>
      </c>
      <c r="AN32" s="414"/>
      <c r="AO32" s="414"/>
      <c r="AP32" s="414"/>
      <c r="AQ32" s="414"/>
      <c r="AR32" s="414"/>
      <c r="AS32" s="414"/>
      <c r="AT32" s="414"/>
      <c r="AU32" s="414"/>
      <c r="AV32" s="414"/>
      <c r="AW32" s="414"/>
      <c r="AX32" s="414"/>
      <c r="AY32" s="414"/>
      <c r="AZ32" s="414"/>
      <c r="BA32" s="414"/>
      <c r="BB32" s="414"/>
      <c r="BC32" s="414"/>
      <c r="BE32" s="414" t="s">
        <v>194</v>
      </c>
      <c r="BF32" s="414"/>
      <c r="BG32" s="414"/>
      <c r="BH32" s="414"/>
      <c r="BI32" s="414"/>
      <c r="BJ32" s="414"/>
      <c r="BK32" s="414"/>
      <c r="BL32" s="414"/>
      <c r="BM32" s="414"/>
      <c r="BN32" s="414"/>
      <c r="BO32" s="414"/>
      <c r="BP32" s="414"/>
      <c r="BQ32" s="414"/>
      <c r="BR32" s="414"/>
      <c r="BS32" s="414"/>
      <c r="BT32" s="414"/>
      <c r="BU32" s="414"/>
      <c r="BW32" s="414" t="s">
        <v>195</v>
      </c>
      <c r="BX32" s="414"/>
      <c r="BY32" s="414"/>
      <c r="BZ32" s="414"/>
      <c r="CA32" s="414"/>
      <c r="CB32" s="414"/>
      <c r="CC32" s="414"/>
      <c r="CD32" s="414"/>
      <c r="CE32" s="414"/>
      <c r="CF32" s="414"/>
      <c r="CG32" s="414"/>
      <c r="CH32" s="414"/>
      <c r="CI32" s="414"/>
      <c r="CJ32" s="414"/>
      <c r="CK32" s="414"/>
      <c r="CL32" s="414"/>
      <c r="CM32" s="414"/>
      <c r="CO32" s="414" t="s">
        <v>196</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2">
      <c r="A33" s="178"/>
      <c r="B33" s="202"/>
      <c r="C33" s="434" t="s">
        <v>197</v>
      </c>
      <c r="D33" s="434"/>
      <c r="E33" s="399" t="s">
        <v>198</v>
      </c>
      <c r="F33" s="399"/>
      <c r="G33" s="399"/>
      <c r="H33" s="399"/>
      <c r="I33" s="399"/>
      <c r="J33" s="399"/>
      <c r="K33" s="399"/>
      <c r="L33" s="399"/>
      <c r="M33" s="399"/>
      <c r="N33" s="399"/>
      <c r="O33" s="399"/>
      <c r="P33" s="399"/>
      <c r="Q33" s="399"/>
      <c r="R33" s="399"/>
      <c r="S33" s="399"/>
      <c r="T33" s="203"/>
      <c r="U33" s="434" t="s">
        <v>197</v>
      </c>
      <c r="V33" s="434"/>
      <c r="W33" s="399" t="s">
        <v>199</v>
      </c>
      <c r="X33" s="399"/>
      <c r="Y33" s="399"/>
      <c r="Z33" s="399"/>
      <c r="AA33" s="399"/>
      <c r="AB33" s="399"/>
      <c r="AC33" s="399"/>
      <c r="AD33" s="399"/>
      <c r="AE33" s="399"/>
      <c r="AF33" s="399"/>
      <c r="AG33" s="399"/>
      <c r="AH33" s="399"/>
      <c r="AI33" s="399"/>
      <c r="AJ33" s="399"/>
      <c r="AK33" s="399"/>
      <c r="AL33" s="203"/>
      <c r="AM33" s="434" t="s">
        <v>200</v>
      </c>
      <c r="AN33" s="434"/>
      <c r="AO33" s="399" t="s">
        <v>199</v>
      </c>
      <c r="AP33" s="399"/>
      <c r="AQ33" s="399"/>
      <c r="AR33" s="399"/>
      <c r="AS33" s="399"/>
      <c r="AT33" s="399"/>
      <c r="AU33" s="399"/>
      <c r="AV33" s="399"/>
      <c r="AW33" s="399"/>
      <c r="AX33" s="399"/>
      <c r="AY33" s="399"/>
      <c r="AZ33" s="399"/>
      <c r="BA33" s="399"/>
      <c r="BB33" s="399"/>
      <c r="BC33" s="399"/>
      <c r="BD33" s="204"/>
      <c r="BE33" s="399" t="s">
        <v>201</v>
      </c>
      <c r="BF33" s="399"/>
      <c r="BG33" s="399" t="s">
        <v>202</v>
      </c>
      <c r="BH33" s="399"/>
      <c r="BI33" s="399"/>
      <c r="BJ33" s="399"/>
      <c r="BK33" s="399"/>
      <c r="BL33" s="399"/>
      <c r="BM33" s="399"/>
      <c r="BN33" s="399"/>
      <c r="BO33" s="399"/>
      <c r="BP33" s="399"/>
      <c r="BQ33" s="399"/>
      <c r="BR33" s="399"/>
      <c r="BS33" s="399"/>
      <c r="BT33" s="399"/>
      <c r="BU33" s="399"/>
      <c r="BV33" s="204"/>
      <c r="BW33" s="434" t="s">
        <v>201</v>
      </c>
      <c r="BX33" s="434"/>
      <c r="BY33" s="399" t="s">
        <v>203</v>
      </c>
      <c r="BZ33" s="399"/>
      <c r="CA33" s="399"/>
      <c r="CB33" s="399"/>
      <c r="CC33" s="399"/>
      <c r="CD33" s="399"/>
      <c r="CE33" s="399"/>
      <c r="CF33" s="399"/>
      <c r="CG33" s="399"/>
      <c r="CH33" s="399"/>
      <c r="CI33" s="399"/>
      <c r="CJ33" s="399"/>
      <c r="CK33" s="399"/>
      <c r="CL33" s="399"/>
      <c r="CM33" s="399"/>
      <c r="CN33" s="203"/>
      <c r="CO33" s="434" t="s">
        <v>204</v>
      </c>
      <c r="CP33" s="434"/>
      <c r="CQ33" s="399" t="s">
        <v>205</v>
      </c>
      <c r="CR33" s="399"/>
      <c r="CS33" s="399"/>
      <c r="CT33" s="399"/>
      <c r="CU33" s="399"/>
      <c r="CV33" s="399"/>
      <c r="CW33" s="399"/>
      <c r="CX33" s="399"/>
      <c r="CY33" s="399"/>
      <c r="CZ33" s="399"/>
      <c r="DA33" s="399"/>
      <c r="DB33" s="399"/>
      <c r="DC33" s="399"/>
      <c r="DD33" s="399"/>
      <c r="DE33" s="399"/>
      <c r="DF33" s="203"/>
      <c r="DG33" s="599" t="s">
        <v>206</v>
      </c>
      <c r="DH33" s="599"/>
      <c r="DI33" s="205"/>
    </row>
    <row r="34" spans="1:113" ht="32.25" customHeight="1" x14ac:dyDescent="0.2">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t="str">
        <f>IF(AO34="","",MAX(C34:D43,U34:V43)+1)</f>
        <v/>
      </c>
      <c r="AN34" s="600"/>
      <c r="AO34" s="601"/>
      <c r="AP34" s="601"/>
      <c r="AQ34" s="601"/>
      <c r="AR34" s="601"/>
      <c r="AS34" s="601"/>
      <c r="AT34" s="601"/>
      <c r="AU34" s="601"/>
      <c r="AV34" s="601"/>
      <c r="AW34" s="601"/>
      <c r="AX34" s="601"/>
      <c r="AY34" s="601"/>
      <c r="AZ34" s="601"/>
      <c r="BA34" s="601"/>
      <c r="BB34" s="601"/>
      <c r="BC34" s="601"/>
      <c r="BD34" s="178"/>
      <c r="BE34" s="600" t="str">
        <f>IF(BG34="","",MAX(C34:D43,U34:V43,AM34:AN43)+1)</f>
        <v/>
      </c>
      <c r="BF34" s="600"/>
      <c r="BG34" s="601"/>
      <c r="BH34" s="601"/>
      <c r="BI34" s="601"/>
      <c r="BJ34" s="601"/>
      <c r="BK34" s="601"/>
      <c r="BL34" s="601"/>
      <c r="BM34" s="601"/>
      <c r="BN34" s="601"/>
      <c r="BO34" s="601"/>
      <c r="BP34" s="601"/>
      <c r="BQ34" s="601"/>
      <c r="BR34" s="601"/>
      <c r="BS34" s="601"/>
      <c r="BT34" s="601"/>
      <c r="BU34" s="601"/>
      <c r="BV34" s="178"/>
      <c r="BW34" s="600">
        <f>IF(BY34="","",MAX(C34:D43,U34:V43,AM34:AN43,BE34:BF43)+1)</f>
        <v>5</v>
      </c>
      <c r="BX34" s="600"/>
      <c r="BY34" s="601" t="str">
        <f>IF('各会計、関係団体の財政状況及び健全化判断比率'!B68="","",'各会計、関係団体の財政状況及び健全化判断比率'!B68)</f>
        <v>特別区人事・厚生事務組合</v>
      </c>
      <c r="BZ34" s="601"/>
      <c r="CA34" s="601"/>
      <c r="CB34" s="601"/>
      <c r="CC34" s="601"/>
      <c r="CD34" s="601"/>
      <c r="CE34" s="601"/>
      <c r="CF34" s="601"/>
      <c r="CG34" s="601"/>
      <c r="CH34" s="601"/>
      <c r="CI34" s="601"/>
      <c r="CJ34" s="601"/>
      <c r="CK34" s="601"/>
      <c r="CL34" s="601"/>
      <c r="CM34" s="601"/>
      <c r="CN34" s="178"/>
      <c r="CO34" s="600">
        <f>IF(CQ34="","",MAX(C34:D43,U34:V43,AM34:AN43,BE34:BF43,BW34:BX43)+1)</f>
        <v>10</v>
      </c>
      <c r="CP34" s="600"/>
      <c r="CQ34" s="601" t="str">
        <f>IF('各会計、関係団体の財政状況及び健全化判断比率'!BS7="","",'各会計、関係団体の財政状況及び健全化判断比率'!BS7)</f>
        <v>新宿未来創造財団</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2">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介護保険特別会計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6</v>
      </c>
      <c r="BX35" s="600"/>
      <c r="BY35" s="601" t="str">
        <f>IF('各会計、関係団体の財政状況及び健全化判断比率'!B69="","",'各会計、関係団体の財政状況及び健全化判断比率'!B69)</f>
        <v>特別区競馬組合</v>
      </c>
      <c r="BZ35" s="601"/>
      <c r="CA35" s="601"/>
      <c r="CB35" s="601"/>
      <c r="CC35" s="601"/>
      <c r="CD35" s="601"/>
      <c r="CE35" s="601"/>
      <c r="CF35" s="601"/>
      <c r="CG35" s="601"/>
      <c r="CH35" s="601"/>
      <c r="CI35" s="601"/>
      <c r="CJ35" s="601"/>
      <c r="CK35" s="601"/>
      <c r="CL35" s="601"/>
      <c r="CM35" s="601"/>
      <c r="CN35" s="178"/>
      <c r="CO35" s="600">
        <f t="shared" ref="CO35:CO43" si="3">IF(CQ35="","",CO34+1)</f>
        <v>11</v>
      </c>
      <c r="CP35" s="600"/>
      <c r="CQ35" s="601" t="str">
        <f>IF('各会計、関係団体の財政状況及び健全化判断比率'!BS8="","",'各会計、関係団体の財政状況及び健全化判断比率'!BS8)</f>
        <v>新宿区土地開発公社</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〇</v>
      </c>
      <c r="DH35" s="602"/>
      <c r="DI35" s="205"/>
    </row>
    <row r="36" spans="1:113" ht="32.25" customHeight="1" x14ac:dyDescent="0.2">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4</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7</v>
      </c>
      <c r="BX36" s="600"/>
      <c r="BY36" s="601" t="str">
        <f>IF('各会計、関係団体の財政状況及び健全化判断比率'!B70="","",'各会計、関係団体の財政状況及び健全化判断比率'!B70)</f>
        <v>東京二十三区清掃一部事務組合</v>
      </c>
      <c r="BZ36" s="601"/>
      <c r="CA36" s="601"/>
      <c r="CB36" s="601"/>
      <c r="CC36" s="601"/>
      <c r="CD36" s="601"/>
      <c r="CE36" s="601"/>
      <c r="CF36" s="601"/>
      <c r="CG36" s="601"/>
      <c r="CH36" s="601"/>
      <c r="CI36" s="601"/>
      <c r="CJ36" s="601"/>
      <c r="CK36" s="601"/>
      <c r="CL36" s="601"/>
      <c r="CM36" s="601"/>
      <c r="CN36" s="178"/>
      <c r="CO36" s="600">
        <f t="shared" si="3"/>
        <v>12</v>
      </c>
      <c r="CP36" s="600"/>
      <c r="CQ36" s="601" t="str">
        <f>IF('各会計、関係団体の財政状況及び健全化判断比率'!BS9="","",'各会計、関係団体の財政状況及び健全化判断比率'!BS9)</f>
        <v>新宿区勤労者・仕事支援センター</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2">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8</v>
      </c>
      <c r="BX37" s="600"/>
      <c r="BY37" s="601" t="str">
        <f>IF('各会計、関係団体の財政状況及び健全化判断比率'!B71="","",'各会計、関係団体の財政状況及び健全化判断比率'!B71)</f>
        <v>東京都後期高齢者医療広域連合（一般会計）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2">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9</v>
      </c>
      <c r="BX38" s="600"/>
      <c r="BY38" s="601" t="str">
        <f>IF('各会計、関係団体の財政状況及び健全化判断比率'!B72="","",'各会計、関係団体の財政状況及び健全化判断比率'!B72)</f>
        <v>東京都後期高齢者医療広域連合（後期高齢者医療特別会計）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2">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t="str">
        <f t="shared" si="2"/>
        <v/>
      </c>
      <c r="BX39" s="600"/>
      <c r="BY39" s="601" t="str">
        <f>IF('各会計、関係団体の財政状況及び健全化判断比率'!B73="","",'各会計、関係団体の財政状況及び健全化判断比率'!B73)</f>
        <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2">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t="str">
        <f t="shared" si="2"/>
        <v/>
      </c>
      <c r="BX40" s="600"/>
      <c r="BY40" s="601" t="str">
        <f>IF('各会計、関係団体の財政状況及び健全化判断比率'!B74="","",'各会計、関係団体の財政状況及び健全化判断比率'!B74)</f>
        <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2">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2">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2">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207</v>
      </c>
      <c r="E46" s="603" t="s">
        <v>208</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2">
      <c r="E47" s="603" t="s">
        <v>209</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2">
      <c r="E48" s="603" t="s">
        <v>210</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2">
      <c r="E49" s="604" t="s">
        <v>211</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2">
      <c r="E50" s="603" t="s">
        <v>212</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2">
      <c r="E51" s="603" t="s">
        <v>213</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2">
      <c r="E52" s="603" t="s">
        <v>214</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2">
      <c r="E53" s="177" t="s">
        <v>576</v>
      </c>
    </row>
    <row r="54" spans="5:113" x14ac:dyDescent="0.2"/>
    <row r="55" spans="5:113" x14ac:dyDescent="0.2"/>
    <row r="56" spans="5:113" x14ac:dyDescent="0.2"/>
  </sheetData>
  <sheetProtection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6" zoomScale="60" zoomScaleNormal="6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2">
      <c r="A34" s="22"/>
      <c r="B34" s="31"/>
      <c r="C34" s="1183" t="s">
        <v>548</v>
      </c>
      <c r="D34" s="1183"/>
      <c r="E34" s="1184"/>
      <c r="F34" s="32">
        <v>6.48</v>
      </c>
      <c r="G34" s="33">
        <v>4.49</v>
      </c>
      <c r="H34" s="33">
        <v>3.76</v>
      </c>
      <c r="I34" s="33">
        <v>3.88</v>
      </c>
      <c r="J34" s="34">
        <v>6.83</v>
      </c>
      <c r="K34" s="22"/>
      <c r="L34" s="22"/>
      <c r="M34" s="22"/>
      <c r="N34" s="22"/>
      <c r="O34" s="22"/>
      <c r="P34" s="22"/>
    </row>
    <row r="35" spans="1:16" ht="39" customHeight="1" x14ac:dyDescent="0.2">
      <c r="A35" s="22"/>
      <c r="B35" s="35"/>
      <c r="C35" s="1177" t="s">
        <v>549</v>
      </c>
      <c r="D35" s="1178"/>
      <c r="E35" s="1179"/>
      <c r="F35" s="36">
        <v>0.92</v>
      </c>
      <c r="G35" s="37">
        <v>0.86</v>
      </c>
      <c r="H35" s="37">
        <v>0.73</v>
      </c>
      <c r="I35" s="37">
        <v>1.63</v>
      </c>
      <c r="J35" s="38">
        <v>1.07</v>
      </c>
      <c r="K35" s="22"/>
      <c r="L35" s="22"/>
      <c r="M35" s="22"/>
      <c r="N35" s="22"/>
      <c r="O35" s="22"/>
      <c r="P35" s="22"/>
    </row>
    <row r="36" spans="1:16" ht="39" customHeight="1" x14ac:dyDescent="0.2">
      <c r="A36" s="22"/>
      <c r="B36" s="35"/>
      <c r="C36" s="1177" t="s">
        <v>550</v>
      </c>
      <c r="D36" s="1178"/>
      <c r="E36" s="1179"/>
      <c r="F36" s="36">
        <v>1.05</v>
      </c>
      <c r="G36" s="37">
        <v>0.4</v>
      </c>
      <c r="H36" s="37">
        <v>0.77</v>
      </c>
      <c r="I36" s="37">
        <v>0.46</v>
      </c>
      <c r="J36" s="38">
        <v>0.44</v>
      </c>
      <c r="K36" s="22"/>
      <c r="L36" s="22"/>
      <c r="M36" s="22"/>
      <c r="N36" s="22"/>
      <c r="O36" s="22"/>
      <c r="P36" s="22"/>
    </row>
    <row r="37" spans="1:16" ht="39" customHeight="1" x14ac:dyDescent="0.2">
      <c r="A37" s="22"/>
      <c r="B37" s="35"/>
      <c r="C37" s="1177" t="s">
        <v>551</v>
      </c>
      <c r="D37" s="1178"/>
      <c r="E37" s="1179"/>
      <c r="F37" s="36">
        <v>0.04</v>
      </c>
      <c r="G37" s="37">
        <v>0.03</v>
      </c>
      <c r="H37" s="37">
        <v>0.04</v>
      </c>
      <c r="I37" s="37">
        <v>0.04</v>
      </c>
      <c r="J37" s="38">
        <v>0.04</v>
      </c>
      <c r="K37" s="22"/>
      <c r="L37" s="22"/>
      <c r="M37" s="22"/>
      <c r="N37" s="22"/>
      <c r="O37" s="22"/>
      <c r="P37" s="22"/>
    </row>
    <row r="38" spans="1:16" ht="39" customHeight="1" x14ac:dyDescent="0.2">
      <c r="A38" s="22"/>
      <c r="B38" s="35"/>
      <c r="C38" s="1177"/>
      <c r="D38" s="1178"/>
      <c r="E38" s="1179"/>
      <c r="F38" s="36"/>
      <c r="G38" s="37"/>
      <c r="H38" s="37"/>
      <c r="I38" s="37"/>
      <c r="J38" s="38"/>
      <c r="K38" s="22"/>
      <c r="L38" s="22"/>
      <c r="M38" s="22"/>
      <c r="N38" s="22"/>
      <c r="O38" s="22"/>
      <c r="P38" s="22"/>
    </row>
    <row r="39" spans="1:16" ht="39" customHeight="1" x14ac:dyDescent="0.2">
      <c r="A39" s="22"/>
      <c r="B39" s="35"/>
      <c r="C39" s="1177"/>
      <c r="D39" s="1178"/>
      <c r="E39" s="1179"/>
      <c r="F39" s="36"/>
      <c r="G39" s="37"/>
      <c r="H39" s="37"/>
      <c r="I39" s="37"/>
      <c r="J39" s="38"/>
      <c r="K39" s="22"/>
      <c r="L39" s="22"/>
      <c r="M39" s="22"/>
      <c r="N39" s="22"/>
      <c r="O39" s="22"/>
      <c r="P39" s="22"/>
    </row>
    <row r="40" spans="1:16" ht="39" customHeight="1" x14ac:dyDescent="0.2">
      <c r="A40" s="22"/>
      <c r="B40" s="35"/>
      <c r="C40" s="1177"/>
      <c r="D40" s="1178"/>
      <c r="E40" s="1179"/>
      <c r="F40" s="36"/>
      <c r="G40" s="37"/>
      <c r="H40" s="37"/>
      <c r="I40" s="37"/>
      <c r="J40" s="38"/>
      <c r="K40" s="22"/>
      <c r="L40" s="22"/>
      <c r="M40" s="22"/>
      <c r="N40" s="22"/>
      <c r="O40" s="22"/>
      <c r="P40" s="22"/>
    </row>
    <row r="41" spans="1:16" ht="39" customHeight="1" x14ac:dyDescent="0.2">
      <c r="A41" s="22"/>
      <c r="B41" s="35"/>
      <c r="C41" s="1177"/>
      <c r="D41" s="1178"/>
      <c r="E41" s="1179"/>
      <c r="F41" s="36"/>
      <c r="G41" s="37"/>
      <c r="H41" s="37"/>
      <c r="I41" s="37"/>
      <c r="J41" s="38"/>
      <c r="K41" s="22"/>
      <c r="L41" s="22"/>
      <c r="M41" s="22"/>
      <c r="N41" s="22"/>
      <c r="O41" s="22"/>
      <c r="P41" s="22"/>
    </row>
    <row r="42" spans="1:16" ht="39" customHeight="1" x14ac:dyDescent="0.2">
      <c r="A42" s="22"/>
      <c r="B42" s="39"/>
      <c r="C42" s="1177" t="s">
        <v>552</v>
      </c>
      <c r="D42" s="1178"/>
      <c r="E42" s="1179"/>
      <c r="F42" s="36" t="s">
        <v>501</v>
      </c>
      <c r="G42" s="37" t="s">
        <v>501</v>
      </c>
      <c r="H42" s="37" t="s">
        <v>501</v>
      </c>
      <c r="I42" s="37" t="s">
        <v>501</v>
      </c>
      <c r="J42" s="38" t="s">
        <v>501</v>
      </c>
      <c r="K42" s="22"/>
      <c r="L42" s="22"/>
      <c r="M42" s="22"/>
      <c r="N42" s="22"/>
      <c r="O42" s="22"/>
      <c r="P42" s="22"/>
    </row>
    <row r="43" spans="1:16" ht="39" customHeight="1" thickBot="1" x14ac:dyDescent="0.25">
      <c r="A43" s="22"/>
      <c r="B43" s="40"/>
      <c r="C43" s="1180" t="s">
        <v>553</v>
      </c>
      <c r="D43" s="1181"/>
      <c r="E43" s="1182"/>
      <c r="F43" s="41" t="s">
        <v>501</v>
      </c>
      <c r="G43" s="42" t="s">
        <v>501</v>
      </c>
      <c r="H43" s="42" t="s">
        <v>501</v>
      </c>
      <c r="I43" s="42" t="s">
        <v>501</v>
      </c>
      <c r="J43" s="43" t="s">
        <v>501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O3Hnlg8NpR/V/B84Etn2PHmxAX9QZkB/yW/67QZ2L4nfH4QTjdtC75SbaOi1FMgBfOac0oxxPk3hH63gS/3TTA==" saltValue="ybbR5cXZNP+Ms5e6ktzr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40" zoomScale="62" zoomScaleNormal="62" zoomScaleSheetLayoutView="55" workbookViewId="0">
      <selection activeCell="T61" sqref="T61"/>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2">
      <c r="A45" s="48"/>
      <c r="B45" s="1185" t="s">
        <v>11</v>
      </c>
      <c r="C45" s="1186"/>
      <c r="D45" s="58"/>
      <c r="E45" s="1191" t="s">
        <v>12</v>
      </c>
      <c r="F45" s="1191"/>
      <c r="G45" s="1191"/>
      <c r="H45" s="1191"/>
      <c r="I45" s="1191"/>
      <c r="J45" s="1192"/>
      <c r="K45" s="59">
        <v>2277</v>
      </c>
      <c r="L45" s="60">
        <v>2041</v>
      </c>
      <c r="M45" s="60">
        <v>2275</v>
      </c>
      <c r="N45" s="60">
        <v>2313</v>
      </c>
      <c r="O45" s="61">
        <v>2128</v>
      </c>
      <c r="P45" s="48"/>
      <c r="Q45" s="48"/>
      <c r="R45" s="48"/>
      <c r="S45" s="48"/>
      <c r="T45" s="48"/>
      <c r="U45" s="48"/>
    </row>
    <row r="46" spans="1:21" ht="30.75" customHeight="1" x14ac:dyDescent="0.2">
      <c r="A46" s="48"/>
      <c r="B46" s="1187"/>
      <c r="C46" s="1188"/>
      <c r="D46" s="62"/>
      <c r="E46" s="1193" t="s">
        <v>13</v>
      </c>
      <c r="F46" s="1193"/>
      <c r="G46" s="1193"/>
      <c r="H46" s="1193"/>
      <c r="I46" s="1193"/>
      <c r="J46" s="1194"/>
      <c r="K46" s="63" t="s">
        <v>501</v>
      </c>
      <c r="L46" s="64" t="s">
        <v>501</v>
      </c>
      <c r="M46" s="64" t="s">
        <v>501</v>
      </c>
      <c r="N46" s="64" t="s">
        <v>501</v>
      </c>
      <c r="O46" s="65" t="s">
        <v>501</v>
      </c>
      <c r="P46" s="48"/>
      <c r="Q46" s="48"/>
      <c r="R46" s="48"/>
      <c r="S46" s="48"/>
      <c r="T46" s="48"/>
      <c r="U46" s="48"/>
    </row>
    <row r="47" spans="1:21" ht="30.75" customHeight="1" x14ac:dyDescent="0.2">
      <c r="A47" s="48"/>
      <c r="B47" s="1187"/>
      <c r="C47" s="1188"/>
      <c r="D47" s="62"/>
      <c r="E47" s="1193" t="s">
        <v>14</v>
      </c>
      <c r="F47" s="1193"/>
      <c r="G47" s="1193"/>
      <c r="H47" s="1193"/>
      <c r="I47" s="1193"/>
      <c r="J47" s="1194"/>
      <c r="K47" s="63">
        <v>25</v>
      </c>
      <c r="L47" s="64">
        <v>33</v>
      </c>
      <c r="M47" s="64">
        <v>51</v>
      </c>
      <c r="N47" s="64">
        <v>61</v>
      </c>
      <c r="O47" s="65">
        <v>82</v>
      </c>
      <c r="P47" s="48"/>
      <c r="Q47" s="48"/>
      <c r="R47" s="48"/>
      <c r="S47" s="48"/>
      <c r="T47" s="48"/>
      <c r="U47" s="48"/>
    </row>
    <row r="48" spans="1:21" ht="30.75" customHeight="1" x14ac:dyDescent="0.2">
      <c r="A48" s="48"/>
      <c r="B48" s="1187"/>
      <c r="C48" s="1188"/>
      <c r="D48" s="62"/>
      <c r="E48" s="1193" t="s">
        <v>15</v>
      </c>
      <c r="F48" s="1193"/>
      <c r="G48" s="1193"/>
      <c r="H48" s="1193"/>
      <c r="I48" s="1193"/>
      <c r="J48" s="1194"/>
      <c r="K48" s="63" t="s">
        <v>501</v>
      </c>
      <c r="L48" s="64" t="s">
        <v>501</v>
      </c>
      <c r="M48" s="64" t="s">
        <v>501</v>
      </c>
      <c r="N48" s="64" t="s">
        <v>501</v>
      </c>
      <c r="O48" s="65" t="s">
        <v>501</v>
      </c>
      <c r="P48" s="48"/>
      <c r="Q48" s="48"/>
      <c r="R48" s="48"/>
      <c r="S48" s="48"/>
      <c r="T48" s="48"/>
      <c r="U48" s="48"/>
    </row>
    <row r="49" spans="1:21" ht="30.75" customHeight="1" x14ac:dyDescent="0.2">
      <c r="A49" s="48"/>
      <c r="B49" s="1187"/>
      <c r="C49" s="1188"/>
      <c r="D49" s="62"/>
      <c r="E49" s="1193" t="s">
        <v>16</v>
      </c>
      <c r="F49" s="1193"/>
      <c r="G49" s="1193"/>
      <c r="H49" s="1193"/>
      <c r="I49" s="1193"/>
      <c r="J49" s="1194"/>
      <c r="K49" s="63">
        <v>107</v>
      </c>
      <c r="L49" s="64">
        <v>119</v>
      </c>
      <c r="M49" s="64">
        <v>124</v>
      </c>
      <c r="N49" s="64">
        <v>140</v>
      </c>
      <c r="O49" s="65">
        <v>141</v>
      </c>
      <c r="P49" s="48"/>
      <c r="Q49" s="48"/>
      <c r="R49" s="48"/>
      <c r="S49" s="48"/>
      <c r="T49" s="48"/>
      <c r="U49" s="48"/>
    </row>
    <row r="50" spans="1:21" ht="30.75" customHeight="1" x14ac:dyDescent="0.2">
      <c r="A50" s="48"/>
      <c r="B50" s="1187"/>
      <c r="C50" s="1188"/>
      <c r="D50" s="62"/>
      <c r="E50" s="1193" t="s">
        <v>17</v>
      </c>
      <c r="F50" s="1193"/>
      <c r="G50" s="1193"/>
      <c r="H50" s="1193"/>
      <c r="I50" s="1193"/>
      <c r="J50" s="1194"/>
      <c r="K50" s="63">
        <v>248</v>
      </c>
      <c r="L50" s="64">
        <v>221</v>
      </c>
      <c r="M50" s="64">
        <v>199</v>
      </c>
      <c r="N50" s="64">
        <v>151</v>
      </c>
      <c r="O50" s="65">
        <v>320</v>
      </c>
      <c r="P50" s="48"/>
      <c r="Q50" s="48"/>
      <c r="R50" s="48"/>
      <c r="S50" s="48"/>
      <c r="T50" s="48"/>
      <c r="U50" s="48"/>
    </row>
    <row r="51" spans="1:21" ht="30.75" customHeight="1" x14ac:dyDescent="0.2">
      <c r="A51" s="48"/>
      <c r="B51" s="1189"/>
      <c r="C51" s="1190"/>
      <c r="D51" s="66"/>
      <c r="E51" s="1193" t="s">
        <v>18</v>
      </c>
      <c r="F51" s="1193"/>
      <c r="G51" s="1193"/>
      <c r="H51" s="1193"/>
      <c r="I51" s="1193"/>
      <c r="J51" s="1194"/>
      <c r="K51" s="63" t="s">
        <v>501</v>
      </c>
      <c r="L51" s="64" t="s">
        <v>501</v>
      </c>
      <c r="M51" s="64" t="s">
        <v>501</v>
      </c>
      <c r="N51" s="64" t="s">
        <v>501</v>
      </c>
      <c r="O51" s="65" t="s">
        <v>501</v>
      </c>
      <c r="P51" s="48"/>
      <c r="Q51" s="48"/>
      <c r="R51" s="48"/>
      <c r="S51" s="48"/>
      <c r="T51" s="48"/>
      <c r="U51" s="48"/>
    </row>
    <row r="52" spans="1:21" ht="30.75" customHeight="1" x14ac:dyDescent="0.2">
      <c r="A52" s="48"/>
      <c r="B52" s="1195" t="s">
        <v>19</v>
      </c>
      <c r="C52" s="1196"/>
      <c r="D52" s="66"/>
      <c r="E52" s="1193" t="s">
        <v>20</v>
      </c>
      <c r="F52" s="1193"/>
      <c r="G52" s="1193"/>
      <c r="H52" s="1193"/>
      <c r="I52" s="1193"/>
      <c r="J52" s="1194"/>
      <c r="K52" s="63">
        <v>5762</v>
      </c>
      <c r="L52" s="64">
        <v>5573</v>
      </c>
      <c r="M52" s="64">
        <v>5547</v>
      </c>
      <c r="N52" s="64">
        <v>5504</v>
      </c>
      <c r="O52" s="65">
        <v>5262</v>
      </c>
      <c r="P52" s="48"/>
      <c r="Q52" s="48"/>
      <c r="R52" s="48"/>
      <c r="S52" s="48"/>
      <c r="T52" s="48"/>
      <c r="U52" s="48"/>
    </row>
    <row r="53" spans="1:21" ht="30.75" customHeight="1" thickBot="1" x14ac:dyDescent="0.25">
      <c r="A53" s="48"/>
      <c r="B53" s="1197" t="s">
        <v>21</v>
      </c>
      <c r="C53" s="1198"/>
      <c r="D53" s="67"/>
      <c r="E53" s="1199" t="s">
        <v>22</v>
      </c>
      <c r="F53" s="1199"/>
      <c r="G53" s="1199"/>
      <c r="H53" s="1199"/>
      <c r="I53" s="1199"/>
      <c r="J53" s="1200"/>
      <c r="K53" s="68">
        <v>-3105</v>
      </c>
      <c r="L53" s="69">
        <v>-3159</v>
      </c>
      <c r="M53" s="69">
        <v>-2898</v>
      </c>
      <c r="N53" s="69">
        <v>-2839</v>
      </c>
      <c r="O53" s="70">
        <v>-2591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554</v>
      </c>
      <c r="P55" s="48"/>
      <c r="Q55" s="48"/>
      <c r="R55" s="48"/>
      <c r="S55" s="48"/>
      <c r="T55" s="48"/>
      <c r="U55" s="48"/>
    </row>
    <row r="56" spans="1:21" ht="31.5" customHeight="1" thickBot="1" x14ac:dyDescent="0.25">
      <c r="A56" s="48"/>
      <c r="B56" s="76"/>
      <c r="C56" s="77"/>
      <c r="D56" s="77"/>
      <c r="E56" s="78"/>
      <c r="F56" s="78"/>
      <c r="G56" s="78"/>
      <c r="H56" s="78"/>
      <c r="I56" s="78"/>
      <c r="J56" s="79" t="s">
        <v>2</v>
      </c>
      <c r="K56" s="80" t="s">
        <v>555</v>
      </c>
      <c r="L56" s="81" t="s">
        <v>556</v>
      </c>
      <c r="M56" s="81" t="s">
        <v>557</v>
      </c>
      <c r="N56" s="81" t="s">
        <v>558</v>
      </c>
      <c r="O56" s="82" t="s">
        <v>559</v>
      </c>
      <c r="P56" s="48"/>
      <c r="Q56" s="48"/>
      <c r="R56" s="48"/>
      <c r="S56" s="48"/>
      <c r="T56" s="48"/>
      <c r="U56" s="48"/>
    </row>
    <row r="57" spans="1:21" ht="31.5" customHeight="1" x14ac:dyDescent="0.2">
      <c r="B57" s="1201" t="s">
        <v>25</v>
      </c>
      <c r="C57" s="1202"/>
      <c r="D57" s="1205" t="s">
        <v>26</v>
      </c>
      <c r="E57" s="1206"/>
      <c r="F57" s="1206"/>
      <c r="G57" s="1206"/>
      <c r="H57" s="1206"/>
      <c r="I57" s="1206"/>
      <c r="J57" s="1207"/>
      <c r="K57" s="83">
        <v>5467</v>
      </c>
      <c r="L57" s="84">
        <v>5570</v>
      </c>
      <c r="M57" s="84">
        <v>5675</v>
      </c>
      <c r="N57" s="84">
        <v>5779</v>
      </c>
      <c r="O57" s="85">
        <v>5883</v>
      </c>
    </row>
    <row r="58" spans="1:21" ht="31.5" customHeight="1" thickBot="1" x14ac:dyDescent="0.25">
      <c r="B58" s="1203"/>
      <c r="C58" s="1204"/>
      <c r="D58" s="1208" t="s">
        <v>27</v>
      </c>
      <c r="E58" s="1209"/>
      <c r="F58" s="1209"/>
      <c r="G58" s="1209"/>
      <c r="H58" s="1209"/>
      <c r="I58" s="1209"/>
      <c r="J58" s="1210"/>
      <c r="K58" s="86">
        <v>34</v>
      </c>
      <c r="L58" s="87">
        <v>59</v>
      </c>
      <c r="M58" s="87">
        <v>92</v>
      </c>
      <c r="N58" s="87">
        <v>143</v>
      </c>
      <c r="O58" s="88">
        <v>204</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LYKYzAagJWSJgat7juZj8LGje145AVayS51xwarrCh9WAJ9zNgo6pWENK+kag3dmRlq0n/ikZBAOApCWEZWXw==" saltValue="uEUqOZD2rblSgdRKJeeFg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G28" zoomScale="60" zoomScaleNormal="60" zoomScaleSheetLayoutView="100" workbookViewId="0">
      <selection activeCell="M50" sqref="M50:M52"/>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543</v>
      </c>
      <c r="J40" s="100" t="s">
        <v>544</v>
      </c>
      <c r="K40" s="100" t="s">
        <v>545</v>
      </c>
      <c r="L40" s="100" t="s">
        <v>546</v>
      </c>
      <c r="M40" s="101" t="s">
        <v>547</v>
      </c>
    </row>
    <row r="41" spans="2:13" ht="27.75" customHeight="1" x14ac:dyDescent="0.2">
      <c r="B41" s="1211" t="s">
        <v>30</v>
      </c>
      <c r="C41" s="1212"/>
      <c r="D41" s="102"/>
      <c r="E41" s="1217" t="s">
        <v>31</v>
      </c>
      <c r="F41" s="1217"/>
      <c r="G41" s="1217"/>
      <c r="H41" s="1218"/>
      <c r="I41" s="358">
        <v>20917</v>
      </c>
      <c r="J41" s="359">
        <v>19947</v>
      </c>
      <c r="K41" s="359">
        <v>18638</v>
      </c>
      <c r="L41" s="359">
        <v>20376</v>
      </c>
      <c r="M41" s="360">
        <v>18620</v>
      </c>
    </row>
    <row r="42" spans="2:13" ht="27.75" customHeight="1" x14ac:dyDescent="0.2">
      <c r="B42" s="1213"/>
      <c r="C42" s="1214"/>
      <c r="D42" s="103"/>
      <c r="E42" s="1219" t="s">
        <v>32</v>
      </c>
      <c r="F42" s="1219"/>
      <c r="G42" s="1219"/>
      <c r="H42" s="1220"/>
      <c r="I42" s="361">
        <v>200</v>
      </c>
      <c r="J42" s="362">
        <v>32</v>
      </c>
      <c r="K42" s="362" t="s">
        <v>501</v>
      </c>
      <c r="L42" s="362" t="s">
        <v>501</v>
      </c>
      <c r="M42" s="363">
        <v>241</v>
      </c>
    </row>
    <row r="43" spans="2:13" ht="27.75" customHeight="1" x14ac:dyDescent="0.2">
      <c r="B43" s="1213"/>
      <c r="C43" s="1214"/>
      <c r="D43" s="103"/>
      <c r="E43" s="1219" t="s">
        <v>33</v>
      </c>
      <c r="F43" s="1219"/>
      <c r="G43" s="1219"/>
      <c r="H43" s="1220"/>
      <c r="I43" s="361" t="s">
        <v>501</v>
      </c>
      <c r="J43" s="362" t="s">
        <v>501</v>
      </c>
      <c r="K43" s="362" t="s">
        <v>501</v>
      </c>
      <c r="L43" s="362" t="s">
        <v>501</v>
      </c>
      <c r="M43" s="363" t="s">
        <v>501</v>
      </c>
    </row>
    <row r="44" spans="2:13" ht="27.75" customHeight="1" x14ac:dyDescent="0.2">
      <c r="B44" s="1213"/>
      <c r="C44" s="1214"/>
      <c r="D44" s="103"/>
      <c r="E44" s="1219" t="s">
        <v>34</v>
      </c>
      <c r="F44" s="1219"/>
      <c r="G44" s="1219"/>
      <c r="H44" s="1220"/>
      <c r="I44" s="361">
        <v>1439</v>
      </c>
      <c r="J44" s="362">
        <v>1462</v>
      </c>
      <c r="K44" s="362">
        <v>1524</v>
      </c>
      <c r="L44" s="362">
        <v>1790</v>
      </c>
      <c r="M44" s="363">
        <v>2081</v>
      </c>
    </row>
    <row r="45" spans="2:13" ht="27.75" customHeight="1" x14ac:dyDescent="0.2">
      <c r="B45" s="1213"/>
      <c r="C45" s="1214"/>
      <c r="D45" s="103"/>
      <c r="E45" s="1219" t="s">
        <v>35</v>
      </c>
      <c r="F45" s="1219"/>
      <c r="G45" s="1219"/>
      <c r="H45" s="1220"/>
      <c r="I45" s="361">
        <v>18193</v>
      </c>
      <c r="J45" s="362">
        <v>18537</v>
      </c>
      <c r="K45" s="362">
        <v>17243</v>
      </c>
      <c r="L45" s="362">
        <v>17240</v>
      </c>
      <c r="M45" s="363">
        <v>16588</v>
      </c>
    </row>
    <row r="46" spans="2:13" ht="27.75" customHeight="1" x14ac:dyDescent="0.2">
      <c r="B46" s="1213"/>
      <c r="C46" s="1214"/>
      <c r="D46" s="104"/>
      <c r="E46" s="1219" t="s">
        <v>36</v>
      </c>
      <c r="F46" s="1219"/>
      <c r="G46" s="1219"/>
      <c r="H46" s="1220"/>
      <c r="I46" s="361" t="s">
        <v>501</v>
      </c>
      <c r="J46" s="362" t="s">
        <v>501</v>
      </c>
      <c r="K46" s="362" t="s">
        <v>501</v>
      </c>
      <c r="L46" s="362" t="s">
        <v>501</v>
      </c>
      <c r="M46" s="363" t="s">
        <v>501</v>
      </c>
    </row>
    <row r="47" spans="2:13" ht="27.75" customHeight="1" x14ac:dyDescent="0.2">
      <c r="B47" s="1213"/>
      <c r="C47" s="1214"/>
      <c r="D47" s="105"/>
      <c r="E47" s="1221" t="s">
        <v>37</v>
      </c>
      <c r="F47" s="1222"/>
      <c r="G47" s="1222"/>
      <c r="H47" s="1223"/>
      <c r="I47" s="361" t="s">
        <v>501</v>
      </c>
      <c r="J47" s="362" t="s">
        <v>501</v>
      </c>
      <c r="K47" s="362" t="s">
        <v>501</v>
      </c>
      <c r="L47" s="362" t="s">
        <v>501</v>
      </c>
      <c r="M47" s="363" t="s">
        <v>501</v>
      </c>
    </row>
    <row r="48" spans="2:13" ht="27.75" customHeight="1" x14ac:dyDescent="0.2">
      <c r="B48" s="1213"/>
      <c r="C48" s="1214"/>
      <c r="D48" s="103"/>
      <c r="E48" s="1219" t="s">
        <v>38</v>
      </c>
      <c r="F48" s="1219"/>
      <c r="G48" s="1219"/>
      <c r="H48" s="1220"/>
      <c r="I48" s="361" t="s">
        <v>501</v>
      </c>
      <c r="J48" s="362" t="s">
        <v>501</v>
      </c>
      <c r="K48" s="362" t="s">
        <v>501</v>
      </c>
      <c r="L48" s="362" t="s">
        <v>501</v>
      </c>
      <c r="M48" s="363" t="s">
        <v>501</v>
      </c>
    </row>
    <row r="49" spans="2:13" ht="27.75" customHeight="1" x14ac:dyDescent="0.2">
      <c r="B49" s="1215"/>
      <c r="C49" s="1216"/>
      <c r="D49" s="103"/>
      <c r="E49" s="1219" t="s">
        <v>39</v>
      </c>
      <c r="F49" s="1219"/>
      <c r="G49" s="1219"/>
      <c r="H49" s="1220"/>
      <c r="I49" s="361" t="s">
        <v>501</v>
      </c>
      <c r="J49" s="362" t="s">
        <v>501</v>
      </c>
      <c r="K49" s="362" t="s">
        <v>501</v>
      </c>
      <c r="L49" s="362" t="s">
        <v>501</v>
      </c>
      <c r="M49" s="363" t="s">
        <v>501</v>
      </c>
    </row>
    <row r="50" spans="2:13" ht="27.75" customHeight="1" x14ac:dyDescent="0.2">
      <c r="B50" s="1224" t="s">
        <v>40</v>
      </c>
      <c r="C50" s="1225"/>
      <c r="D50" s="106"/>
      <c r="E50" s="1219" t="s">
        <v>41</v>
      </c>
      <c r="F50" s="1219"/>
      <c r="G50" s="1219"/>
      <c r="H50" s="1220"/>
      <c r="I50" s="361">
        <v>46896</v>
      </c>
      <c r="J50" s="362">
        <v>53153</v>
      </c>
      <c r="K50" s="362">
        <v>57649</v>
      </c>
      <c r="L50" s="362">
        <v>60697</v>
      </c>
      <c r="M50" s="363">
        <v>65614</v>
      </c>
    </row>
    <row r="51" spans="2:13" ht="27.75" customHeight="1" x14ac:dyDescent="0.2">
      <c r="B51" s="1213"/>
      <c r="C51" s="1214"/>
      <c r="D51" s="103"/>
      <c r="E51" s="1219" t="s">
        <v>42</v>
      </c>
      <c r="F51" s="1219"/>
      <c r="G51" s="1219"/>
      <c r="H51" s="1220"/>
      <c r="I51" s="361">
        <v>1</v>
      </c>
      <c r="J51" s="362" t="s">
        <v>501</v>
      </c>
      <c r="K51" s="362" t="s">
        <v>501</v>
      </c>
      <c r="L51" s="362" t="s">
        <v>501</v>
      </c>
      <c r="M51" s="363" t="s">
        <v>501</v>
      </c>
    </row>
    <row r="52" spans="2:13" ht="27.75" customHeight="1" x14ac:dyDescent="0.2">
      <c r="B52" s="1215"/>
      <c r="C52" s="1216"/>
      <c r="D52" s="103"/>
      <c r="E52" s="1219" t="s">
        <v>43</v>
      </c>
      <c r="F52" s="1219"/>
      <c r="G52" s="1219"/>
      <c r="H52" s="1220"/>
      <c r="I52" s="361">
        <v>55286</v>
      </c>
      <c r="J52" s="362">
        <v>50297</v>
      </c>
      <c r="K52" s="362">
        <v>45500</v>
      </c>
      <c r="L52" s="362">
        <v>42484</v>
      </c>
      <c r="M52" s="363">
        <v>43052</v>
      </c>
    </row>
    <row r="53" spans="2:13" ht="27.75" customHeight="1" thickBot="1" x14ac:dyDescent="0.25">
      <c r="B53" s="1226" t="s">
        <v>44</v>
      </c>
      <c r="C53" s="1227"/>
      <c r="D53" s="107"/>
      <c r="E53" s="1228" t="s">
        <v>45</v>
      </c>
      <c r="F53" s="1228"/>
      <c r="G53" s="1228"/>
      <c r="H53" s="1229"/>
      <c r="I53" s="364">
        <v>-61435</v>
      </c>
      <c r="J53" s="365">
        <v>-63472</v>
      </c>
      <c r="K53" s="365">
        <v>-65744</v>
      </c>
      <c r="L53" s="365">
        <v>-63775</v>
      </c>
      <c r="M53" s="366">
        <v>-71137</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57IhTtH8SFSHW7HDtKhtlJD72BsLZZWnOyt5aab1EUMEEJKUbU0UuwaD/ZlTDTTqAhmiYGd++kYL/oxhuQzcMQ==" saltValue="FAPSMgimI1vdMZs8k29RV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election activeCell="O20" sqref="O20"/>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545</v>
      </c>
      <c r="G54" s="116" t="s">
        <v>546</v>
      </c>
      <c r="H54" s="117" t="s">
        <v>547</v>
      </c>
    </row>
    <row r="55" spans="2:8" ht="52.5" customHeight="1" x14ac:dyDescent="0.2">
      <c r="B55" s="118"/>
      <c r="C55" s="1238" t="s">
        <v>48</v>
      </c>
      <c r="D55" s="1238"/>
      <c r="E55" s="1239"/>
      <c r="F55" s="119">
        <v>32607</v>
      </c>
      <c r="G55" s="119">
        <v>33875</v>
      </c>
      <c r="H55" s="120">
        <v>35977</v>
      </c>
    </row>
    <row r="56" spans="2:8" ht="52.5" customHeight="1" x14ac:dyDescent="0.2">
      <c r="B56" s="121"/>
      <c r="C56" s="1240" t="s">
        <v>49</v>
      </c>
      <c r="D56" s="1240"/>
      <c r="E56" s="1241"/>
      <c r="F56" s="122">
        <v>5779</v>
      </c>
      <c r="G56" s="122">
        <v>5883</v>
      </c>
      <c r="H56" s="123">
        <v>5987</v>
      </c>
    </row>
    <row r="57" spans="2:8" ht="53.25" customHeight="1" x14ac:dyDescent="0.2">
      <c r="B57" s="121"/>
      <c r="C57" s="1242" t="s">
        <v>50</v>
      </c>
      <c r="D57" s="1242"/>
      <c r="E57" s="1243"/>
      <c r="F57" s="124">
        <v>17056</v>
      </c>
      <c r="G57" s="124">
        <v>18964</v>
      </c>
      <c r="H57" s="125">
        <v>21119</v>
      </c>
    </row>
    <row r="58" spans="2:8" ht="45.75" customHeight="1" x14ac:dyDescent="0.2">
      <c r="B58" s="126"/>
      <c r="C58" s="1230" t="s">
        <v>560</v>
      </c>
      <c r="D58" s="1231"/>
      <c r="E58" s="1232"/>
      <c r="F58" s="127">
        <v>9124</v>
      </c>
      <c r="G58" s="127">
        <v>10871</v>
      </c>
      <c r="H58" s="128">
        <v>12750</v>
      </c>
    </row>
    <row r="59" spans="2:8" ht="45.75" customHeight="1" x14ac:dyDescent="0.2">
      <c r="B59" s="126"/>
      <c r="C59" s="1230" t="s">
        <v>561</v>
      </c>
      <c r="D59" s="1231"/>
      <c r="E59" s="1232"/>
      <c r="F59" s="127">
        <v>5339</v>
      </c>
      <c r="G59" s="127">
        <v>5606</v>
      </c>
      <c r="H59" s="128">
        <v>5910</v>
      </c>
    </row>
    <row r="60" spans="2:8" ht="45.75" customHeight="1" x14ac:dyDescent="0.2">
      <c r="B60" s="126"/>
      <c r="C60" s="1230" t="s">
        <v>562</v>
      </c>
      <c r="D60" s="1231"/>
      <c r="E60" s="1232"/>
      <c r="F60" s="127">
        <v>640</v>
      </c>
      <c r="G60" s="127">
        <v>688</v>
      </c>
      <c r="H60" s="128">
        <v>688</v>
      </c>
    </row>
    <row r="61" spans="2:8" ht="45.75" customHeight="1" x14ac:dyDescent="0.2">
      <c r="B61" s="126"/>
      <c r="C61" s="1230" t="s">
        <v>563</v>
      </c>
      <c r="D61" s="1231"/>
      <c r="E61" s="1232"/>
      <c r="F61" s="127">
        <v>425</v>
      </c>
      <c r="G61" s="127">
        <v>425</v>
      </c>
      <c r="H61" s="128">
        <v>428</v>
      </c>
    </row>
    <row r="62" spans="2:8" ht="45.75" customHeight="1" thickBot="1" x14ac:dyDescent="0.25">
      <c r="B62" s="129"/>
      <c r="C62" s="1233" t="s">
        <v>564</v>
      </c>
      <c r="D62" s="1234"/>
      <c r="E62" s="1235"/>
      <c r="F62" s="130">
        <v>372</v>
      </c>
      <c r="G62" s="130">
        <v>343</v>
      </c>
      <c r="H62" s="131">
        <v>326</v>
      </c>
    </row>
    <row r="63" spans="2:8" ht="52.5" customHeight="1" thickBot="1" x14ac:dyDescent="0.25">
      <c r="B63" s="132"/>
      <c r="C63" s="1236" t="s">
        <v>51</v>
      </c>
      <c r="D63" s="1236"/>
      <c r="E63" s="1237"/>
      <c r="F63" s="133">
        <v>55442</v>
      </c>
      <c r="G63" s="133">
        <v>58722</v>
      </c>
      <c r="H63" s="134">
        <v>63083</v>
      </c>
    </row>
    <row r="64" spans="2:8" ht="13.2" x14ac:dyDescent="0.2"/>
  </sheetData>
  <sheetProtection algorithmName="SHA-512" hashValue="7a5LQ0T2LxgrevJk7fxMe/MMdP/LEzKXM5r5v3Jq1KvIKpnbLjIRnZZ1/abwepHUWcRrO26Z9DWeqmWc2OS1ow==" saltValue="3MJFkhbEPuPj/FzMTwwR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540</v>
      </c>
      <c r="G2" s="148"/>
      <c r="H2" s="149"/>
    </row>
    <row r="3" spans="1:8" x14ac:dyDescent="0.2">
      <c r="A3" s="145" t="s">
        <v>533</v>
      </c>
      <c r="B3" s="150"/>
      <c r="C3" s="151"/>
      <c r="D3" s="152">
        <v>26277</v>
      </c>
      <c r="E3" s="153"/>
      <c r="F3" s="154">
        <v>46686</v>
      </c>
      <c r="G3" s="155"/>
      <c r="H3" s="156"/>
    </row>
    <row r="4" spans="1:8" x14ac:dyDescent="0.2">
      <c r="A4" s="157"/>
      <c r="B4" s="158"/>
      <c r="C4" s="159"/>
      <c r="D4" s="160">
        <v>17537</v>
      </c>
      <c r="E4" s="161"/>
      <c r="F4" s="162">
        <v>32595</v>
      </c>
      <c r="G4" s="163"/>
      <c r="H4" s="164"/>
    </row>
    <row r="5" spans="1:8" x14ac:dyDescent="0.2">
      <c r="A5" s="145" t="s">
        <v>535</v>
      </c>
      <c r="B5" s="150"/>
      <c r="C5" s="151"/>
      <c r="D5" s="152">
        <v>25924</v>
      </c>
      <c r="E5" s="153"/>
      <c r="F5" s="154">
        <v>49796</v>
      </c>
      <c r="G5" s="155"/>
      <c r="H5" s="156"/>
    </row>
    <row r="6" spans="1:8" x14ac:dyDescent="0.2">
      <c r="A6" s="157"/>
      <c r="B6" s="158"/>
      <c r="C6" s="159"/>
      <c r="D6" s="160">
        <v>19405</v>
      </c>
      <c r="E6" s="161"/>
      <c r="F6" s="162">
        <v>37281</v>
      </c>
      <c r="G6" s="163"/>
      <c r="H6" s="164"/>
    </row>
    <row r="7" spans="1:8" x14ac:dyDescent="0.2">
      <c r="A7" s="145" t="s">
        <v>536</v>
      </c>
      <c r="B7" s="150"/>
      <c r="C7" s="151"/>
      <c r="D7" s="152">
        <v>29453</v>
      </c>
      <c r="E7" s="153"/>
      <c r="F7" s="154">
        <v>51681</v>
      </c>
      <c r="G7" s="155"/>
      <c r="H7" s="156"/>
    </row>
    <row r="8" spans="1:8" x14ac:dyDescent="0.2">
      <c r="A8" s="157"/>
      <c r="B8" s="158"/>
      <c r="C8" s="159"/>
      <c r="D8" s="160">
        <v>19742</v>
      </c>
      <c r="E8" s="161"/>
      <c r="F8" s="162">
        <v>37226</v>
      </c>
      <c r="G8" s="163"/>
      <c r="H8" s="164"/>
    </row>
    <row r="9" spans="1:8" x14ac:dyDescent="0.2">
      <c r="A9" s="145" t="s">
        <v>537</v>
      </c>
      <c r="B9" s="150"/>
      <c r="C9" s="151"/>
      <c r="D9" s="152">
        <v>24410</v>
      </c>
      <c r="E9" s="153"/>
      <c r="F9" s="154">
        <v>50465</v>
      </c>
      <c r="G9" s="155"/>
      <c r="H9" s="156"/>
    </row>
    <row r="10" spans="1:8" x14ac:dyDescent="0.2">
      <c r="A10" s="157"/>
      <c r="B10" s="158"/>
      <c r="C10" s="159"/>
      <c r="D10" s="160">
        <v>20736</v>
      </c>
      <c r="E10" s="161"/>
      <c r="F10" s="162">
        <v>34193</v>
      </c>
      <c r="G10" s="163"/>
      <c r="H10" s="164"/>
    </row>
    <row r="11" spans="1:8" x14ac:dyDescent="0.2">
      <c r="A11" s="145" t="s">
        <v>538</v>
      </c>
      <c r="B11" s="150"/>
      <c r="C11" s="151"/>
      <c r="D11" s="152">
        <v>26428</v>
      </c>
      <c r="E11" s="153"/>
      <c r="F11" s="154">
        <v>51679</v>
      </c>
      <c r="G11" s="155"/>
      <c r="H11" s="156"/>
    </row>
    <row r="12" spans="1:8" x14ac:dyDescent="0.2">
      <c r="A12" s="157"/>
      <c r="B12" s="158"/>
      <c r="C12" s="165"/>
      <c r="D12" s="160">
        <v>19349</v>
      </c>
      <c r="E12" s="161"/>
      <c r="F12" s="162">
        <v>35132</v>
      </c>
      <c r="G12" s="163"/>
      <c r="H12" s="164"/>
    </row>
    <row r="13" spans="1:8" x14ac:dyDescent="0.2">
      <c r="A13" s="145"/>
      <c r="B13" s="150"/>
      <c r="C13" s="166"/>
      <c r="D13" s="167">
        <v>26498</v>
      </c>
      <c r="E13" s="168"/>
      <c r="F13" s="169">
        <v>50061</v>
      </c>
      <c r="G13" s="170"/>
      <c r="H13" s="156"/>
    </row>
    <row r="14" spans="1:8" x14ac:dyDescent="0.2">
      <c r="A14" s="157"/>
      <c r="B14" s="158"/>
      <c r="C14" s="159"/>
      <c r="D14" s="160">
        <v>19354</v>
      </c>
      <c r="E14" s="161"/>
      <c r="F14" s="162">
        <v>35285</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6.48</v>
      </c>
      <c r="C19" s="171">
        <f>ROUND(VALUE(SUBSTITUTE(実質収支比率等に係る経年分析!G$48,"▲","-")),2)</f>
        <v>4.49</v>
      </c>
      <c r="D19" s="171">
        <f>ROUND(VALUE(SUBSTITUTE(実質収支比率等に係る経年分析!H$48,"▲","-")),2)</f>
        <v>3.77</v>
      </c>
      <c r="E19" s="171">
        <f>ROUND(VALUE(SUBSTITUTE(実質収支比率等に係る経年分析!I$48,"▲","-")),2)</f>
        <v>3.88</v>
      </c>
      <c r="F19" s="171">
        <f>ROUND(VALUE(SUBSTITUTE(実質収支比率等に係る経年分析!J$48,"▲","-")),2)</f>
        <v>6.84</v>
      </c>
    </row>
    <row r="20" spans="1:11" x14ac:dyDescent="0.2">
      <c r="A20" s="171" t="s">
        <v>55</v>
      </c>
      <c r="B20" s="171">
        <f>ROUND(VALUE(SUBSTITUTE(実質収支比率等に係る経年分析!F$47,"▲","-")),2)</f>
        <v>32.68</v>
      </c>
      <c r="C20" s="171">
        <f>ROUND(VALUE(SUBSTITUTE(実質収支比率等に係る経年分析!G$47,"▲","-")),2)</f>
        <v>34.96</v>
      </c>
      <c r="D20" s="171">
        <f>ROUND(VALUE(SUBSTITUTE(実質収支比率等に係る経年分析!H$47,"▲","-")),2)</f>
        <v>35.99</v>
      </c>
      <c r="E20" s="171">
        <f>ROUND(VALUE(SUBSTITUTE(実質収支比率等に係る経年分析!I$47,"▲","-")),2)</f>
        <v>37.94</v>
      </c>
      <c r="F20" s="171">
        <f>ROUND(VALUE(SUBSTITUTE(実質収支比率等に係る経年分析!J$47,"▲","-")),2)</f>
        <v>38.74</v>
      </c>
    </row>
    <row r="21" spans="1:11" x14ac:dyDescent="0.2">
      <c r="A21" s="171" t="s">
        <v>56</v>
      </c>
      <c r="B21" s="171">
        <f>IF(ISNUMBER(VALUE(SUBSTITUTE(実質収支比率等に係る経年分析!F$49,"▲","-"))),ROUND(VALUE(SUBSTITUTE(実質収支比率等に係る経年分析!F$49,"▲","-")),2),NA())</f>
        <v>4.8099999999999996</v>
      </c>
      <c r="C21" s="171">
        <f>IF(ISNUMBER(VALUE(SUBSTITUTE(実質収支比率等に係る経年分析!G$49,"▲","-"))),ROUND(VALUE(SUBSTITUTE(実質収支比率等に係る経年分析!G$49,"▲","-")),2),NA())</f>
        <v>1.81</v>
      </c>
      <c r="D21" s="171">
        <f>IF(ISNUMBER(VALUE(SUBSTITUTE(実質収支比率等に係る経年分析!H$49,"▲","-"))),ROUND(VALUE(SUBSTITUTE(実質収支比率等に係る経年分析!H$49,"▲","-")),2),NA())</f>
        <v>2.0299999999999998</v>
      </c>
      <c r="E21" s="171">
        <f>IF(ISNUMBER(VALUE(SUBSTITUTE(実質収支比率等に係る経年分析!I$49,"▲","-"))),ROUND(VALUE(SUBSTITUTE(実質収支比率等に係る経年分析!I$49,"▲","-")),2),NA())</f>
        <v>1.48</v>
      </c>
      <c r="F21" s="171">
        <f>IF(ISNUMBER(VALUE(SUBSTITUTE(実質収支比率等に係る経年分析!J$49,"▲","-"))),ROUND(VALUE(SUBSTITUTE(実質収支比率等に係る経年分析!J$49,"▲","-")),2),NA())</f>
        <v>5.37</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2">
      <c r="A32" s="172" t="e">
        <f>IF(連結実質赤字比率に係る赤字・黒字の構成分析!C$38="",NA(),連結実質赤字比率に係る赤字・黒字の構成分析!C$38)</f>
        <v>#N/A</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#VALUE!</v>
      </c>
      <c r="I32" s="172" t="e">
        <f>IF(ROUND(VALUE(SUBSTITUTE(連結実質赤字比率に係る赤字・黒字の構成分析!I$38,"▲", "-")), 2) &gt;= 0, ABS(ROUND(VALUE(SUBSTITUTE(連結実質赤字比率に係る赤字・黒字の構成分析!I$38,"▲", "-")), 2)), NA())</f>
        <v>#VALUE!</v>
      </c>
      <c r="J32" s="172" t="e">
        <f>IF(ROUND(VALUE(SUBSTITUTE(連結実質赤字比率に係る赤字・黒字の構成分析!J$38,"▲", "-")), 2) &lt; 0, ABS(ROUND(VALUE(SUBSTITUTE(連結実質赤字比率に係る赤字・黒字の構成分析!J$38,"▲", "-")), 2)), NA())</f>
        <v>#VALUE!</v>
      </c>
      <c r="K32" s="172" t="e">
        <f>IF(ROUND(VALUE(SUBSTITUTE(連結実質赤字比率に係る赤字・黒字の構成分析!J$38,"▲", "-")), 2) &gt;= 0, ABS(ROUND(VALUE(SUBSTITUTE(連結実質赤字比率に係る赤字・黒字の構成分析!J$38,"▲", "-")), 2)), NA())</f>
        <v>#VALUE!</v>
      </c>
    </row>
    <row r="33" spans="1:16" x14ac:dyDescent="0.2">
      <c r="A33" s="172" t="str">
        <f>IF(連結実質赤字比率に係る赤字・黒字の構成分析!C$37="",NA(),連結実質赤字比率に係る赤字・黒字の構成分析!C$37)</f>
        <v>後期高齢者医療特別会計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0.04</v>
      </c>
    </row>
    <row r="34" spans="1:16" x14ac:dyDescent="0.2">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1.05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0.77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0.46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0.44</v>
      </c>
    </row>
    <row r="35" spans="1:16" x14ac:dyDescent="0.2">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0.92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0.86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0.73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1.63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1.07</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6.48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4.49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3.76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3.88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6.83</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5762</v>
      </c>
      <c r="E42" s="173"/>
      <c r="F42" s="173"/>
      <c r="G42" s="173">
        <f>'実質公債費比率（分子）の構造'!L$52</f>
        <v>5573</v>
      </c>
      <c r="H42" s="173"/>
      <c r="I42" s="173"/>
      <c r="J42" s="173">
        <f>'実質公債費比率（分子）の構造'!M$52</f>
        <v>5547</v>
      </c>
      <c r="K42" s="173"/>
      <c r="L42" s="173"/>
      <c r="M42" s="173">
        <f>'実質公債費比率（分子）の構造'!N$52</f>
        <v>5504</v>
      </c>
      <c r="N42" s="173"/>
      <c r="O42" s="173"/>
      <c r="P42" s="173">
        <f>'実質公債費比率（分子）の構造'!O$52</f>
        <v>5262</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248</v>
      </c>
      <c r="C44" s="173"/>
      <c r="D44" s="173"/>
      <c r="E44" s="173">
        <f>'実質公債費比率（分子）の構造'!L$50</f>
        <v>221</v>
      </c>
      <c r="F44" s="173"/>
      <c r="G44" s="173"/>
      <c r="H44" s="173">
        <f>'実質公債費比率（分子）の構造'!M$50</f>
        <v>199</v>
      </c>
      <c r="I44" s="173"/>
      <c r="J44" s="173"/>
      <c r="K44" s="173">
        <f>'実質公債費比率（分子）の構造'!N$50</f>
        <v>151</v>
      </c>
      <c r="L44" s="173"/>
      <c r="M44" s="173"/>
      <c r="N44" s="173">
        <f>'実質公債費比率（分子）の構造'!O$50</f>
        <v>320</v>
      </c>
      <c r="O44" s="173"/>
      <c r="P44" s="173"/>
    </row>
    <row r="45" spans="1:16" x14ac:dyDescent="0.2">
      <c r="A45" s="173" t="s">
        <v>66</v>
      </c>
      <c r="B45" s="173">
        <f>'実質公債費比率（分子）の構造'!K$49</f>
        <v>107</v>
      </c>
      <c r="C45" s="173"/>
      <c r="D45" s="173"/>
      <c r="E45" s="173">
        <f>'実質公債費比率（分子）の構造'!L$49</f>
        <v>119</v>
      </c>
      <c r="F45" s="173"/>
      <c r="G45" s="173"/>
      <c r="H45" s="173">
        <f>'実質公債費比率（分子）の構造'!M$49</f>
        <v>124</v>
      </c>
      <c r="I45" s="173"/>
      <c r="J45" s="173"/>
      <c r="K45" s="173">
        <f>'実質公債費比率（分子）の構造'!N$49</f>
        <v>140</v>
      </c>
      <c r="L45" s="173"/>
      <c r="M45" s="173"/>
      <c r="N45" s="173">
        <f>'実質公債費比率（分子）の構造'!O$49</f>
        <v>141</v>
      </c>
      <c r="O45" s="173"/>
      <c r="P45" s="173"/>
    </row>
    <row r="46" spans="1:16" x14ac:dyDescent="0.2">
      <c r="A46" s="173" t="s">
        <v>67</v>
      </c>
      <c r="B46" s="173" t="str">
        <f>'実質公債費比率（分子）の構造'!K$48</f>
        <v>-</v>
      </c>
      <c r="C46" s="173"/>
      <c r="D46" s="173"/>
      <c r="E46" s="173" t="str">
        <f>'実質公債費比率（分子）の構造'!L$48</f>
        <v>-</v>
      </c>
      <c r="F46" s="173"/>
      <c r="G46" s="173"/>
      <c r="H46" s="173" t="str">
        <f>'実質公債費比率（分子）の構造'!M$48</f>
        <v>-</v>
      </c>
      <c r="I46" s="173"/>
      <c r="J46" s="173"/>
      <c r="K46" s="173" t="str">
        <f>'実質公債費比率（分子）の構造'!N$48</f>
        <v>-</v>
      </c>
      <c r="L46" s="173"/>
      <c r="M46" s="173"/>
      <c r="N46" s="173" t="str">
        <f>'実質公債費比率（分子）の構造'!O$48</f>
        <v>-</v>
      </c>
      <c r="O46" s="173"/>
      <c r="P46" s="173"/>
    </row>
    <row r="47" spans="1:16" x14ac:dyDescent="0.2">
      <c r="A47" s="173" t="s">
        <v>14</v>
      </c>
      <c r="B47" s="173">
        <f>'実質公債費比率（分子）の構造'!K$47</f>
        <v>25</v>
      </c>
      <c r="C47" s="173"/>
      <c r="D47" s="173"/>
      <c r="E47" s="173">
        <f>'実質公債費比率（分子）の構造'!L$47</f>
        <v>33</v>
      </c>
      <c r="F47" s="173"/>
      <c r="G47" s="173"/>
      <c r="H47" s="173">
        <f>'実質公債費比率（分子）の構造'!M$47</f>
        <v>51</v>
      </c>
      <c r="I47" s="173"/>
      <c r="J47" s="173"/>
      <c r="K47" s="173">
        <f>'実質公債費比率（分子）の構造'!N$47</f>
        <v>61</v>
      </c>
      <c r="L47" s="173"/>
      <c r="M47" s="173"/>
      <c r="N47" s="173">
        <f>'実質公債費比率（分子）の構造'!O$47</f>
        <v>82</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2277</v>
      </c>
      <c r="C49" s="173"/>
      <c r="D49" s="173"/>
      <c r="E49" s="173">
        <f>'実質公債費比率（分子）の構造'!L$45</f>
        <v>2041</v>
      </c>
      <c r="F49" s="173"/>
      <c r="G49" s="173"/>
      <c r="H49" s="173">
        <f>'実質公債費比率（分子）の構造'!M$45</f>
        <v>2275</v>
      </c>
      <c r="I49" s="173"/>
      <c r="J49" s="173"/>
      <c r="K49" s="173">
        <f>'実質公債費比率（分子）の構造'!N$45</f>
        <v>2313</v>
      </c>
      <c r="L49" s="173"/>
      <c r="M49" s="173"/>
      <c r="N49" s="173">
        <f>'実質公債費比率（分子）の構造'!O$45</f>
        <v>2128</v>
      </c>
      <c r="O49" s="173"/>
      <c r="P49" s="173"/>
    </row>
    <row r="50" spans="1:16" x14ac:dyDescent="0.2">
      <c r="A50" s="173" t="s">
        <v>70</v>
      </c>
      <c r="B50" s="173" t="e">
        <f>NA()</f>
        <v>#N/A</v>
      </c>
      <c r="C50" s="173">
        <f>IF(ISNUMBER('実質公債費比率（分子）の構造'!K$53),'実質公債費比率（分子）の構造'!K$53,NA())</f>
        <v>-3105</v>
      </c>
      <c r="D50" s="173" t="e">
        <f>NA()</f>
        <v>#N/A</v>
      </c>
      <c r="E50" s="173" t="e">
        <f>NA()</f>
        <v>#N/A</v>
      </c>
      <c r="F50" s="173">
        <f>IF(ISNUMBER('実質公債費比率（分子）の構造'!L$53),'実質公債費比率（分子）の構造'!L$53,NA())</f>
        <v>-3159</v>
      </c>
      <c r="G50" s="173" t="e">
        <f>NA()</f>
        <v>#N/A</v>
      </c>
      <c r="H50" s="173" t="e">
        <f>NA()</f>
        <v>#N/A</v>
      </c>
      <c r="I50" s="173">
        <f>IF(ISNUMBER('実質公債費比率（分子）の構造'!M$53),'実質公債費比率（分子）の構造'!M$53,NA())</f>
        <v>-2898</v>
      </c>
      <c r="J50" s="173" t="e">
        <f>NA()</f>
        <v>#N/A</v>
      </c>
      <c r="K50" s="173" t="e">
        <f>NA()</f>
        <v>#N/A</v>
      </c>
      <c r="L50" s="173">
        <f>IF(ISNUMBER('実質公債費比率（分子）の構造'!N$53),'実質公債費比率（分子）の構造'!N$53,NA())</f>
        <v>-2839</v>
      </c>
      <c r="M50" s="173" t="e">
        <f>NA()</f>
        <v>#N/A</v>
      </c>
      <c r="N50" s="173" t="e">
        <f>NA()</f>
        <v>#N/A</v>
      </c>
      <c r="O50" s="173">
        <f>IF(ISNUMBER('実質公債費比率（分子）の構造'!O$53),'実質公債費比率（分子）の構造'!O$53,NA())</f>
        <v>-2591</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43</v>
      </c>
      <c r="B56" s="172"/>
      <c r="C56" s="172"/>
      <c r="D56" s="172">
        <f>'将来負担比率（分子）の構造'!I$52</f>
        <v>55286</v>
      </c>
      <c r="E56" s="172"/>
      <c r="F56" s="172"/>
      <c r="G56" s="172">
        <f>'将来負担比率（分子）の構造'!J$52</f>
        <v>50297</v>
      </c>
      <c r="H56" s="172"/>
      <c r="I56" s="172"/>
      <c r="J56" s="172">
        <f>'将来負担比率（分子）の構造'!K$52</f>
        <v>45500</v>
      </c>
      <c r="K56" s="172"/>
      <c r="L56" s="172"/>
      <c r="M56" s="172">
        <f>'将来負担比率（分子）の構造'!L$52</f>
        <v>42484</v>
      </c>
      <c r="N56" s="172"/>
      <c r="O56" s="172"/>
      <c r="P56" s="172">
        <f>'将来負担比率（分子）の構造'!M$52</f>
        <v>43052</v>
      </c>
    </row>
    <row r="57" spans="1:16" x14ac:dyDescent="0.2">
      <c r="A57" s="172" t="s">
        <v>42</v>
      </c>
      <c r="B57" s="172"/>
      <c r="C57" s="172"/>
      <c r="D57" s="172">
        <f>'将来負担比率（分子）の構造'!I$51</f>
        <v>1</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41</v>
      </c>
      <c r="B58" s="172"/>
      <c r="C58" s="172"/>
      <c r="D58" s="172">
        <f>'将来負担比率（分子）の構造'!I$50</f>
        <v>46896</v>
      </c>
      <c r="E58" s="172"/>
      <c r="F58" s="172"/>
      <c r="G58" s="172">
        <f>'将来負担比率（分子）の構造'!J$50</f>
        <v>53153</v>
      </c>
      <c r="H58" s="172"/>
      <c r="I58" s="172"/>
      <c r="J58" s="172">
        <f>'将来負担比率（分子）の構造'!K$50</f>
        <v>57649</v>
      </c>
      <c r="K58" s="172"/>
      <c r="L58" s="172"/>
      <c r="M58" s="172">
        <f>'将来負担比率（分子）の構造'!L$50</f>
        <v>60697</v>
      </c>
      <c r="N58" s="172"/>
      <c r="O58" s="172"/>
      <c r="P58" s="172">
        <f>'将来負担比率（分子）の構造'!M$50</f>
        <v>65614</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18193</v>
      </c>
      <c r="C62" s="172"/>
      <c r="D62" s="172"/>
      <c r="E62" s="172">
        <f>'将来負担比率（分子）の構造'!J$45</f>
        <v>18537</v>
      </c>
      <c r="F62" s="172"/>
      <c r="G62" s="172"/>
      <c r="H62" s="172">
        <f>'将来負担比率（分子）の構造'!K$45</f>
        <v>17243</v>
      </c>
      <c r="I62" s="172"/>
      <c r="J62" s="172"/>
      <c r="K62" s="172">
        <f>'将来負担比率（分子）の構造'!L$45</f>
        <v>17240</v>
      </c>
      <c r="L62" s="172"/>
      <c r="M62" s="172"/>
      <c r="N62" s="172">
        <f>'将来負担比率（分子）の構造'!M$45</f>
        <v>16588</v>
      </c>
      <c r="O62" s="172"/>
      <c r="P62" s="172"/>
    </row>
    <row r="63" spans="1:16" x14ac:dyDescent="0.2">
      <c r="A63" s="172" t="s">
        <v>34</v>
      </c>
      <c r="B63" s="172">
        <f>'将来負担比率（分子）の構造'!I$44</f>
        <v>1439</v>
      </c>
      <c r="C63" s="172"/>
      <c r="D63" s="172"/>
      <c r="E63" s="172">
        <f>'将来負担比率（分子）の構造'!J$44</f>
        <v>1462</v>
      </c>
      <c r="F63" s="172"/>
      <c r="G63" s="172"/>
      <c r="H63" s="172">
        <f>'将来負担比率（分子）の構造'!K$44</f>
        <v>1524</v>
      </c>
      <c r="I63" s="172"/>
      <c r="J63" s="172"/>
      <c r="K63" s="172">
        <f>'将来負担比率（分子）の構造'!L$44</f>
        <v>1790</v>
      </c>
      <c r="L63" s="172"/>
      <c r="M63" s="172"/>
      <c r="N63" s="172">
        <f>'将来負担比率（分子）の構造'!M$44</f>
        <v>2081</v>
      </c>
      <c r="O63" s="172"/>
      <c r="P63" s="172"/>
    </row>
    <row r="64" spans="1:16" x14ac:dyDescent="0.2">
      <c r="A64" s="172" t="s">
        <v>33</v>
      </c>
      <c r="B64" s="172" t="str">
        <f>'将来負担比率（分子）の構造'!I$43</f>
        <v>-</v>
      </c>
      <c r="C64" s="172"/>
      <c r="D64" s="172"/>
      <c r="E64" s="172" t="str">
        <f>'将来負担比率（分子）の構造'!J$43</f>
        <v>-</v>
      </c>
      <c r="F64" s="172"/>
      <c r="G64" s="172"/>
      <c r="H64" s="172" t="str">
        <f>'将来負担比率（分子）の構造'!K$43</f>
        <v>-</v>
      </c>
      <c r="I64" s="172"/>
      <c r="J64" s="172"/>
      <c r="K64" s="172" t="str">
        <f>'将来負担比率（分子）の構造'!L$43</f>
        <v>-</v>
      </c>
      <c r="L64" s="172"/>
      <c r="M64" s="172"/>
      <c r="N64" s="172" t="str">
        <f>'将来負担比率（分子）の構造'!M$43</f>
        <v>-</v>
      </c>
      <c r="O64" s="172"/>
      <c r="P64" s="172"/>
    </row>
    <row r="65" spans="1:16" x14ac:dyDescent="0.2">
      <c r="A65" s="172" t="s">
        <v>32</v>
      </c>
      <c r="B65" s="172">
        <f>'将来負担比率（分子）の構造'!I$42</f>
        <v>200</v>
      </c>
      <c r="C65" s="172"/>
      <c r="D65" s="172"/>
      <c r="E65" s="172">
        <f>'将来負担比率（分子）の構造'!J$42</f>
        <v>32</v>
      </c>
      <c r="F65" s="172"/>
      <c r="G65" s="172"/>
      <c r="H65" s="172" t="str">
        <f>'将来負担比率（分子）の構造'!K$42</f>
        <v>-</v>
      </c>
      <c r="I65" s="172"/>
      <c r="J65" s="172"/>
      <c r="K65" s="172" t="str">
        <f>'将来負担比率（分子）の構造'!L$42</f>
        <v>-</v>
      </c>
      <c r="L65" s="172"/>
      <c r="M65" s="172"/>
      <c r="N65" s="172">
        <f>'将来負担比率（分子）の構造'!M$42</f>
        <v>241</v>
      </c>
      <c r="O65" s="172"/>
      <c r="P65" s="172"/>
    </row>
    <row r="66" spans="1:16" x14ac:dyDescent="0.2">
      <c r="A66" s="172" t="s">
        <v>31</v>
      </c>
      <c r="B66" s="172">
        <f>'将来負担比率（分子）の構造'!I$41</f>
        <v>20917</v>
      </c>
      <c r="C66" s="172"/>
      <c r="D66" s="172"/>
      <c r="E66" s="172">
        <f>'将来負担比率（分子）の構造'!J$41</f>
        <v>19947</v>
      </c>
      <c r="F66" s="172"/>
      <c r="G66" s="172"/>
      <c r="H66" s="172">
        <f>'将来負担比率（分子）の構造'!K$41</f>
        <v>18638</v>
      </c>
      <c r="I66" s="172"/>
      <c r="J66" s="172"/>
      <c r="K66" s="172">
        <f>'将来負担比率（分子）の構造'!L$41</f>
        <v>20376</v>
      </c>
      <c r="L66" s="172"/>
      <c r="M66" s="172"/>
      <c r="N66" s="172">
        <f>'将来負担比率（分子）の構造'!M$41</f>
        <v>18620</v>
      </c>
      <c r="O66" s="172"/>
      <c r="P66" s="172"/>
    </row>
    <row r="67" spans="1:16" x14ac:dyDescent="0.2">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32607</v>
      </c>
      <c r="C72" s="176">
        <f>基金残高に係る経年分析!G55</f>
        <v>33875</v>
      </c>
      <c r="D72" s="176">
        <f>基金残高に係る経年分析!H55</f>
        <v>35977</v>
      </c>
    </row>
    <row r="73" spans="1:16" x14ac:dyDescent="0.2">
      <c r="A73" s="175" t="s">
        <v>77</v>
      </c>
      <c r="B73" s="176">
        <f>基金残高に係る経年分析!F56</f>
        <v>5779</v>
      </c>
      <c r="C73" s="176">
        <f>基金残高に係る経年分析!G56</f>
        <v>5883</v>
      </c>
      <c r="D73" s="176">
        <f>基金残高に係る経年分析!H56</f>
        <v>5987</v>
      </c>
    </row>
    <row r="74" spans="1:16" x14ac:dyDescent="0.2">
      <c r="A74" s="175" t="s">
        <v>78</v>
      </c>
      <c r="B74" s="176">
        <f>基金残高に係る経年分析!F57</f>
        <v>17056</v>
      </c>
      <c r="C74" s="176">
        <f>基金残高に係る経年分析!G57</f>
        <v>18964</v>
      </c>
      <c r="D74" s="176">
        <f>基金残高に係る経年分析!H57</f>
        <v>21119</v>
      </c>
    </row>
  </sheetData>
  <sheetProtection algorithmName="SHA-512" hashValue="xvCXTtB374HWdyppXV12gIzIdpD/8h+9MpQjEMcfIMgt0ZRsLyT+qVWXhsp38S73vTklKBM3ufsvBLzVZ4Pcnw==" saltValue="XDmRbWo1imqGzQ/akV/S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37"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215</v>
      </c>
      <c r="DI1" s="606"/>
      <c r="DJ1" s="606"/>
      <c r="DK1" s="606"/>
      <c r="DL1" s="606"/>
      <c r="DM1" s="606"/>
      <c r="DN1" s="607"/>
      <c r="DO1" s="212"/>
      <c r="DP1" s="605" t="s">
        <v>216</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2">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8" t="s">
        <v>218</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219</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220</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2">
      <c r="B4" s="608" t="s">
        <v>1</v>
      </c>
      <c r="C4" s="609"/>
      <c r="D4" s="609"/>
      <c r="E4" s="609"/>
      <c r="F4" s="609"/>
      <c r="G4" s="609"/>
      <c r="H4" s="609"/>
      <c r="I4" s="609"/>
      <c r="J4" s="609"/>
      <c r="K4" s="609"/>
      <c r="L4" s="609"/>
      <c r="M4" s="609"/>
      <c r="N4" s="609"/>
      <c r="O4" s="609"/>
      <c r="P4" s="609"/>
      <c r="Q4" s="610"/>
      <c r="R4" s="608" t="s">
        <v>221</v>
      </c>
      <c r="S4" s="609"/>
      <c r="T4" s="609"/>
      <c r="U4" s="609"/>
      <c r="V4" s="609"/>
      <c r="W4" s="609"/>
      <c r="X4" s="609"/>
      <c r="Y4" s="610"/>
      <c r="Z4" s="608" t="s">
        <v>222</v>
      </c>
      <c r="AA4" s="609"/>
      <c r="AB4" s="609"/>
      <c r="AC4" s="610"/>
      <c r="AD4" s="608" t="s">
        <v>223</v>
      </c>
      <c r="AE4" s="609"/>
      <c r="AF4" s="609"/>
      <c r="AG4" s="609"/>
      <c r="AH4" s="609"/>
      <c r="AI4" s="609"/>
      <c r="AJ4" s="609"/>
      <c r="AK4" s="610"/>
      <c r="AL4" s="608" t="s">
        <v>222</v>
      </c>
      <c r="AM4" s="609"/>
      <c r="AN4" s="609"/>
      <c r="AO4" s="610"/>
      <c r="AP4" s="614" t="s">
        <v>224</v>
      </c>
      <c r="AQ4" s="614"/>
      <c r="AR4" s="614"/>
      <c r="AS4" s="614"/>
      <c r="AT4" s="614"/>
      <c r="AU4" s="614"/>
      <c r="AV4" s="614"/>
      <c r="AW4" s="614"/>
      <c r="AX4" s="614"/>
      <c r="AY4" s="614"/>
      <c r="AZ4" s="614"/>
      <c r="BA4" s="614"/>
      <c r="BB4" s="614"/>
      <c r="BC4" s="614"/>
      <c r="BD4" s="614"/>
      <c r="BE4" s="614"/>
      <c r="BF4" s="614"/>
      <c r="BG4" s="614" t="s">
        <v>225</v>
      </c>
      <c r="BH4" s="614"/>
      <c r="BI4" s="614"/>
      <c r="BJ4" s="614"/>
      <c r="BK4" s="614"/>
      <c r="BL4" s="614"/>
      <c r="BM4" s="614"/>
      <c r="BN4" s="614"/>
      <c r="BO4" s="614" t="s">
        <v>222</v>
      </c>
      <c r="BP4" s="614"/>
      <c r="BQ4" s="614"/>
      <c r="BR4" s="614"/>
      <c r="BS4" s="614" t="s">
        <v>226</v>
      </c>
      <c r="BT4" s="614"/>
      <c r="BU4" s="614"/>
      <c r="BV4" s="614"/>
      <c r="BW4" s="614"/>
      <c r="BX4" s="614"/>
      <c r="BY4" s="614"/>
      <c r="BZ4" s="614"/>
      <c r="CA4" s="614"/>
      <c r="CB4" s="614"/>
      <c r="CD4" s="611" t="s">
        <v>227</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2">
      <c r="B5" s="615" t="s">
        <v>228</v>
      </c>
      <c r="C5" s="616"/>
      <c r="D5" s="616"/>
      <c r="E5" s="616"/>
      <c r="F5" s="616"/>
      <c r="G5" s="616"/>
      <c r="H5" s="616"/>
      <c r="I5" s="616"/>
      <c r="J5" s="616"/>
      <c r="K5" s="616"/>
      <c r="L5" s="616"/>
      <c r="M5" s="616"/>
      <c r="N5" s="616"/>
      <c r="O5" s="616"/>
      <c r="P5" s="616"/>
      <c r="Q5" s="617"/>
      <c r="R5" s="618">
        <v>50506471</v>
      </c>
      <c r="S5" s="619"/>
      <c r="T5" s="619"/>
      <c r="U5" s="619"/>
      <c r="V5" s="619"/>
      <c r="W5" s="619"/>
      <c r="X5" s="619"/>
      <c r="Y5" s="620"/>
      <c r="Z5" s="621">
        <v>29.2</v>
      </c>
      <c r="AA5" s="621"/>
      <c r="AB5" s="621"/>
      <c r="AC5" s="621"/>
      <c r="AD5" s="622">
        <v>50506471</v>
      </c>
      <c r="AE5" s="622"/>
      <c r="AF5" s="622"/>
      <c r="AG5" s="622"/>
      <c r="AH5" s="622"/>
      <c r="AI5" s="622"/>
      <c r="AJ5" s="622"/>
      <c r="AK5" s="622"/>
      <c r="AL5" s="623">
        <v>51.7</v>
      </c>
      <c r="AM5" s="624"/>
      <c r="AN5" s="624"/>
      <c r="AO5" s="625"/>
      <c r="AP5" s="615" t="s">
        <v>229</v>
      </c>
      <c r="AQ5" s="616"/>
      <c r="AR5" s="616"/>
      <c r="AS5" s="616"/>
      <c r="AT5" s="616"/>
      <c r="AU5" s="616"/>
      <c r="AV5" s="616"/>
      <c r="AW5" s="616"/>
      <c r="AX5" s="616"/>
      <c r="AY5" s="616"/>
      <c r="AZ5" s="616"/>
      <c r="BA5" s="616"/>
      <c r="BB5" s="616"/>
      <c r="BC5" s="616"/>
      <c r="BD5" s="616"/>
      <c r="BE5" s="616"/>
      <c r="BF5" s="617"/>
      <c r="BG5" s="629">
        <v>50474737</v>
      </c>
      <c r="BH5" s="630"/>
      <c r="BI5" s="630"/>
      <c r="BJ5" s="630"/>
      <c r="BK5" s="630"/>
      <c r="BL5" s="630"/>
      <c r="BM5" s="630"/>
      <c r="BN5" s="631"/>
      <c r="BO5" s="632">
        <v>99.9</v>
      </c>
      <c r="BP5" s="632"/>
      <c r="BQ5" s="632"/>
      <c r="BR5" s="632"/>
      <c r="BS5" s="633" t="s">
        <v>175</v>
      </c>
      <c r="BT5" s="633"/>
      <c r="BU5" s="633"/>
      <c r="BV5" s="633"/>
      <c r="BW5" s="633"/>
      <c r="BX5" s="633"/>
      <c r="BY5" s="633"/>
      <c r="BZ5" s="633"/>
      <c r="CA5" s="633"/>
      <c r="CB5" s="637"/>
      <c r="CD5" s="611" t="s">
        <v>224</v>
      </c>
      <c r="CE5" s="612"/>
      <c r="CF5" s="612"/>
      <c r="CG5" s="612"/>
      <c r="CH5" s="612"/>
      <c r="CI5" s="612"/>
      <c r="CJ5" s="612"/>
      <c r="CK5" s="612"/>
      <c r="CL5" s="612"/>
      <c r="CM5" s="612"/>
      <c r="CN5" s="612"/>
      <c r="CO5" s="612"/>
      <c r="CP5" s="612"/>
      <c r="CQ5" s="613"/>
      <c r="CR5" s="611" t="s">
        <v>230</v>
      </c>
      <c r="CS5" s="612"/>
      <c r="CT5" s="612"/>
      <c r="CU5" s="612"/>
      <c r="CV5" s="612"/>
      <c r="CW5" s="612"/>
      <c r="CX5" s="612"/>
      <c r="CY5" s="613"/>
      <c r="CZ5" s="611" t="s">
        <v>222</v>
      </c>
      <c r="DA5" s="612"/>
      <c r="DB5" s="612"/>
      <c r="DC5" s="613"/>
      <c r="DD5" s="611" t="s">
        <v>231</v>
      </c>
      <c r="DE5" s="612"/>
      <c r="DF5" s="612"/>
      <c r="DG5" s="612"/>
      <c r="DH5" s="612"/>
      <c r="DI5" s="612"/>
      <c r="DJ5" s="612"/>
      <c r="DK5" s="612"/>
      <c r="DL5" s="612"/>
      <c r="DM5" s="612"/>
      <c r="DN5" s="612"/>
      <c r="DO5" s="612"/>
      <c r="DP5" s="613"/>
      <c r="DQ5" s="611" t="s">
        <v>232</v>
      </c>
      <c r="DR5" s="612"/>
      <c r="DS5" s="612"/>
      <c r="DT5" s="612"/>
      <c r="DU5" s="612"/>
      <c r="DV5" s="612"/>
      <c r="DW5" s="612"/>
      <c r="DX5" s="612"/>
      <c r="DY5" s="612"/>
      <c r="DZ5" s="612"/>
      <c r="EA5" s="612"/>
      <c r="EB5" s="612"/>
      <c r="EC5" s="613"/>
    </row>
    <row r="6" spans="2:143" ht="11.25" customHeight="1" x14ac:dyDescent="0.2">
      <c r="B6" s="626" t="s">
        <v>233</v>
      </c>
      <c r="C6" s="627"/>
      <c r="D6" s="627"/>
      <c r="E6" s="627"/>
      <c r="F6" s="627"/>
      <c r="G6" s="627"/>
      <c r="H6" s="627"/>
      <c r="I6" s="627"/>
      <c r="J6" s="627"/>
      <c r="K6" s="627"/>
      <c r="L6" s="627"/>
      <c r="M6" s="627"/>
      <c r="N6" s="627"/>
      <c r="O6" s="627"/>
      <c r="P6" s="627"/>
      <c r="Q6" s="628"/>
      <c r="R6" s="629">
        <v>507890</v>
      </c>
      <c r="S6" s="630"/>
      <c r="T6" s="630"/>
      <c r="U6" s="630"/>
      <c r="V6" s="630"/>
      <c r="W6" s="630"/>
      <c r="X6" s="630"/>
      <c r="Y6" s="631"/>
      <c r="Z6" s="632">
        <v>0.3</v>
      </c>
      <c r="AA6" s="632"/>
      <c r="AB6" s="632"/>
      <c r="AC6" s="632"/>
      <c r="AD6" s="633">
        <v>507890</v>
      </c>
      <c r="AE6" s="633"/>
      <c r="AF6" s="633"/>
      <c r="AG6" s="633"/>
      <c r="AH6" s="633"/>
      <c r="AI6" s="633"/>
      <c r="AJ6" s="633"/>
      <c r="AK6" s="633"/>
      <c r="AL6" s="634">
        <v>0.5</v>
      </c>
      <c r="AM6" s="635"/>
      <c r="AN6" s="635"/>
      <c r="AO6" s="636"/>
      <c r="AP6" s="626" t="s">
        <v>234</v>
      </c>
      <c r="AQ6" s="627"/>
      <c r="AR6" s="627"/>
      <c r="AS6" s="627"/>
      <c r="AT6" s="627"/>
      <c r="AU6" s="627"/>
      <c r="AV6" s="627"/>
      <c r="AW6" s="627"/>
      <c r="AX6" s="627"/>
      <c r="AY6" s="627"/>
      <c r="AZ6" s="627"/>
      <c r="BA6" s="627"/>
      <c r="BB6" s="627"/>
      <c r="BC6" s="627"/>
      <c r="BD6" s="627"/>
      <c r="BE6" s="627"/>
      <c r="BF6" s="628"/>
      <c r="BG6" s="629">
        <v>50474737</v>
      </c>
      <c r="BH6" s="630"/>
      <c r="BI6" s="630"/>
      <c r="BJ6" s="630"/>
      <c r="BK6" s="630"/>
      <c r="BL6" s="630"/>
      <c r="BM6" s="630"/>
      <c r="BN6" s="631"/>
      <c r="BO6" s="632">
        <v>99.9</v>
      </c>
      <c r="BP6" s="632"/>
      <c r="BQ6" s="632"/>
      <c r="BR6" s="632"/>
      <c r="BS6" s="633" t="s">
        <v>130</v>
      </c>
      <c r="BT6" s="633"/>
      <c r="BU6" s="633"/>
      <c r="BV6" s="633"/>
      <c r="BW6" s="633"/>
      <c r="BX6" s="633"/>
      <c r="BY6" s="633"/>
      <c r="BZ6" s="633"/>
      <c r="CA6" s="633"/>
      <c r="CB6" s="637"/>
      <c r="CD6" s="640" t="s">
        <v>235</v>
      </c>
      <c r="CE6" s="641"/>
      <c r="CF6" s="641"/>
      <c r="CG6" s="641"/>
      <c r="CH6" s="641"/>
      <c r="CI6" s="641"/>
      <c r="CJ6" s="641"/>
      <c r="CK6" s="641"/>
      <c r="CL6" s="641"/>
      <c r="CM6" s="641"/>
      <c r="CN6" s="641"/>
      <c r="CO6" s="641"/>
      <c r="CP6" s="641"/>
      <c r="CQ6" s="642"/>
      <c r="CR6" s="629">
        <v>708454</v>
      </c>
      <c r="CS6" s="630"/>
      <c r="CT6" s="630"/>
      <c r="CU6" s="630"/>
      <c r="CV6" s="630"/>
      <c r="CW6" s="630"/>
      <c r="CX6" s="630"/>
      <c r="CY6" s="631"/>
      <c r="CZ6" s="623">
        <v>0.4</v>
      </c>
      <c r="DA6" s="624"/>
      <c r="DB6" s="624"/>
      <c r="DC6" s="643"/>
      <c r="DD6" s="638" t="s">
        <v>236</v>
      </c>
      <c r="DE6" s="630"/>
      <c r="DF6" s="630"/>
      <c r="DG6" s="630"/>
      <c r="DH6" s="630"/>
      <c r="DI6" s="630"/>
      <c r="DJ6" s="630"/>
      <c r="DK6" s="630"/>
      <c r="DL6" s="630"/>
      <c r="DM6" s="630"/>
      <c r="DN6" s="630"/>
      <c r="DO6" s="630"/>
      <c r="DP6" s="631"/>
      <c r="DQ6" s="638">
        <v>708454</v>
      </c>
      <c r="DR6" s="630"/>
      <c r="DS6" s="630"/>
      <c r="DT6" s="630"/>
      <c r="DU6" s="630"/>
      <c r="DV6" s="630"/>
      <c r="DW6" s="630"/>
      <c r="DX6" s="630"/>
      <c r="DY6" s="630"/>
      <c r="DZ6" s="630"/>
      <c r="EA6" s="630"/>
      <c r="EB6" s="630"/>
      <c r="EC6" s="639"/>
    </row>
    <row r="7" spans="2:143" ht="11.25" customHeight="1" x14ac:dyDescent="0.2">
      <c r="B7" s="626" t="s">
        <v>237</v>
      </c>
      <c r="C7" s="627"/>
      <c r="D7" s="627"/>
      <c r="E7" s="627"/>
      <c r="F7" s="627"/>
      <c r="G7" s="627"/>
      <c r="H7" s="627"/>
      <c r="I7" s="627"/>
      <c r="J7" s="627"/>
      <c r="K7" s="627"/>
      <c r="L7" s="627"/>
      <c r="M7" s="627"/>
      <c r="N7" s="627"/>
      <c r="O7" s="627"/>
      <c r="P7" s="627"/>
      <c r="Q7" s="628"/>
      <c r="R7" s="629">
        <v>126339</v>
      </c>
      <c r="S7" s="630"/>
      <c r="T7" s="630"/>
      <c r="U7" s="630"/>
      <c r="V7" s="630"/>
      <c r="W7" s="630"/>
      <c r="X7" s="630"/>
      <c r="Y7" s="631"/>
      <c r="Z7" s="632">
        <v>0.1</v>
      </c>
      <c r="AA7" s="632"/>
      <c r="AB7" s="632"/>
      <c r="AC7" s="632"/>
      <c r="AD7" s="633">
        <v>126339</v>
      </c>
      <c r="AE7" s="633"/>
      <c r="AF7" s="633"/>
      <c r="AG7" s="633"/>
      <c r="AH7" s="633"/>
      <c r="AI7" s="633"/>
      <c r="AJ7" s="633"/>
      <c r="AK7" s="633"/>
      <c r="AL7" s="634">
        <v>0.1</v>
      </c>
      <c r="AM7" s="635"/>
      <c r="AN7" s="635"/>
      <c r="AO7" s="636"/>
      <c r="AP7" s="626" t="s">
        <v>238</v>
      </c>
      <c r="AQ7" s="627"/>
      <c r="AR7" s="627"/>
      <c r="AS7" s="627"/>
      <c r="AT7" s="627"/>
      <c r="AU7" s="627"/>
      <c r="AV7" s="627"/>
      <c r="AW7" s="627"/>
      <c r="AX7" s="627"/>
      <c r="AY7" s="627"/>
      <c r="AZ7" s="627"/>
      <c r="BA7" s="627"/>
      <c r="BB7" s="627"/>
      <c r="BC7" s="627"/>
      <c r="BD7" s="627"/>
      <c r="BE7" s="627"/>
      <c r="BF7" s="628"/>
      <c r="BG7" s="629">
        <v>45242935</v>
      </c>
      <c r="BH7" s="630"/>
      <c r="BI7" s="630"/>
      <c r="BJ7" s="630"/>
      <c r="BK7" s="630"/>
      <c r="BL7" s="630"/>
      <c r="BM7" s="630"/>
      <c r="BN7" s="631"/>
      <c r="BO7" s="632">
        <v>89.6</v>
      </c>
      <c r="BP7" s="632"/>
      <c r="BQ7" s="632"/>
      <c r="BR7" s="632"/>
      <c r="BS7" s="633" t="s">
        <v>130</v>
      </c>
      <c r="BT7" s="633"/>
      <c r="BU7" s="633"/>
      <c r="BV7" s="633"/>
      <c r="BW7" s="633"/>
      <c r="BX7" s="633"/>
      <c r="BY7" s="633"/>
      <c r="BZ7" s="633"/>
      <c r="CA7" s="633"/>
      <c r="CB7" s="637"/>
      <c r="CD7" s="644" t="s">
        <v>239</v>
      </c>
      <c r="CE7" s="645"/>
      <c r="CF7" s="645"/>
      <c r="CG7" s="645"/>
      <c r="CH7" s="645"/>
      <c r="CI7" s="645"/>
      <c r="CJ7" s="645"/>
      <c r="CK7" s="645"/>
      <c r="CL7" s="645"/>
      <c r="CM7" s="645"/>
      <c r="CN7" s="645"/>
      <c r="CO7" s="645"/>
      <c r="CP7" s="645"/>
      <c r="CQ7" s="646"/>
      <c r="CR7" s="629">
        <v>20077507</v>
      </c>
      <c r="CS7" s="630"/>
      <c r="CT7" s="630"/>
      <c r="CU7" s="630"/>
      <c r="CV7" s="630"/>
      <c r="CW7" s="630"/>
      <c r="CX7" s="630"/>
      <c r="CY7" s="631"/>
      <c r="CZ7" s="632">
        <v>12</v>
      </c>
      <c r="DA7" s="632"/>
      <c r="DB7" s="632"/>
      <c r="DC7" s="632"/>
      <c r="DD7" s="638">
        <v>992357</v>
      </c>
      <c r="DE7" s="630"/>
      <c r="DF7" s="630"/>
      <c r="DG7" s="630"/>
      <c r="DH7" s="630"/>
      <c r="DI7" s="630"/>
      <c r="DJ7" s="630"/>
      <c r="DK7" s="630"/>
      <c r="DL7" s="630"/>
      <c r="DM7" s="630"/>
      <c r="DN7" s="630"/>
      <c r="DO7" s="630"/>
      <c r="DP7" s="631"/>
      <c r="DQ7" s="638">
        <v>17688080</v>
      </c>
      <c r="DR7" s="630"/>
      <c r="DS7" s="630"/>
      <c r="DT7" s="630"/>
      <c r="DU7" s="630"/>
      <c r="DV7" s="630"/>
      <c r="DW7" s="630"/>
      <c r="DX7" s="630"/>
      <c r="DY7" s="630"/>
      <c r="DZ7" s="630"/>
      <c r="EA7" s="630"/>
      <c r="EB7" s="630"/>
      <c r="EC7" s="639"/>
    </row>
    <row r="8" spans="2:143" ht="11.25" customHeight="1" x14ac:dyDescent="0.2">
      <c r="B8" s="626" t="s">
        <v>240</v>
      </c>
      <c r="C8" s="627"/>
      <c r="D8" s="627"/>
      <c r="E8" s="627"/>
      <c r="F8" s="627"/>
      <c r="G8" s="627"/>
      <c r="H8" s="627"/>
      <c r="I8" s="627"/>
      <c r="J8" s="627"/>
      <c r="K8" s="627"/>
      <c r="L8" s="627"/>
      <c r="M8" s="627"/>
      <c r="N8" s="627"/>
      <c r="O8" s="627"/>
      <c r="P8" s="627"/>
      <c r="Q8" s="628"/>
      <c r="R8" s="629">
        <v>910448</v>
      </c>
      <c r="S8" s="630"/>
      <c r="T8" s="630"/>
      <c r="U8" s="630"/>
      <c r="V8" s="630"/>
      <c r="W8" s="630"/>
      <c r="X8" s="630"/>
      <c r="Y8" s="631"/>
      <c r="Z8" s="632">
        <v>0.5</v>
      </c>
      <c r="AA8" s="632"/>
      <c r="AB8" s="632"/>
      <c r="AC8" s="632"/>
      <c r="AD8" s="633">
        <v>910448</v>
      </c>
      <c r="AE8" s="633"/>
      <c r="AF8" s="633"/>
      <c r="AG8" s="633"/>
      <c r="AH8" s="633"/>
      <c r="AI8" s="633"/>
      <c r="AJ8" s="633"/>
      <c r="AK8" s="633"/>
      <c r="AL8" s="634">
        <v>0.9</v>
      </c>
      <c r="AM8" s="635"/>
      <c r="AN8" s="635"/>
      <c r="AO8" s="636"/>
      <c r="AP8" s="626" t="s">
        <v>241</v>
      </c>
      <c r="AQ8" s="627"/>
      <c r="AR8" s="627"/>
      <c r="AS8" s="627"/>
      <c r="AT8" s="627"/>
      <c r="AU8" s="627"/>
      <c r="AV8" s="627"/>
      <c r="AW8" s="627"/>
      <c r="AX8" s="627"/>
      <c r="AY8" s="627"/>
      <c r="AZ8" s="627"/>
      <c r="BA8" s="627"/>
      <c r="BB8" s="627"/>
      <c r="BC8" s="627"/>
      <c r="BD8" s="627"/>
      <c r="BE8" s="627"/>
      <c r="BF8" s="628"/>
      <c r="BG8" s="629">
        <v>705937</v>
      </c>
      <c r="BH8" s="630"/>
      <c r="BI8" s="630"/>
      <c r="BJ8" s="630"/>
      <c r="BK8" s="630"/>
      <c r="BL8" s="630"/>
      <c r="BM8" s="630"/>
      <c r="BN8" s="631"/>
      <c r="BO8" s="632">
        <v>1.4</v>
      </c>
      <c r="BP8" s="632"/>
      <c r="BQ8" s="632"/>
      <c r="BR8" s="632"/>
      <c r="BS8" s="633" t="s">
        <v>130</v>
      </c>
      <c r="BT8" s="633"/>
      <c r="BU8" s="633"/>
      <c r="BV8" s="633"/>
      <c r="BW8" s="633"/>
      <c r="BX8" s="633"/>
      <c r="BY8" s="633"/>
      <c r="BZ8" s="633"/>
      <c r="CA8" s="633"/>
      <c r="CB8" s="637"/>
      <c r="CD8" s="644" t="s">
        <v>242</v>
      </c>
      <c r="CE8" s="645"/>
      <c r="CF8" s="645"/>
      <c r="CG8" s="645"/>
      <c r="CH8" s="645"/>
      <c r="CI8" s="645"/>
      <c r="CJ8" s="645"/>
      <c r="CK8" s="645"/>
      <c r="CL8" s="645"/>
      <c r="CM8" s="645"/>
      <c r="CN8" s="645"/>
      <c r="CO8" s="645"/>
      <c r="CP8" s="645"/>
      <c r="CQ8" s="646"/>
      <c r="CR8" s="629">
        <v>89174052</v>
      </c>
      <c r="CS8" s="630"/>
      <c r="CT8" s="630"/>
      <c r="CU8" s="630"/>
      <c r="CV8" s="630"/>
      <c r="CW8" s="630"/>
      <c r="CX8" s="630"/>
      <c r="CY8" s="631"/>
      <c r="CZ8" s="632">
        <v>53.5</v>
      </c>
      <c r="DA8" s="632"/>
      <c r="DB8" s="632"/>
      <c r="DC8" s="632"/>
      <c r="DD8" s="638">
        <v>1384815</v>
      </c>
      <c r="DE8" s="630"/>
      <c r="DF8" s="630"/>
      <c r="DG8" s="630"/>
      <c r="DH8" s="630"/>
      <c r="DI8" s="630"/>
      <c r="DJ8" s="630"/>
      <c r="DK8" s="630"/>
      <c r="DL8" s="630"/>
      <c r="DM8" s="630"/>
      <c r="DN8" s="630"/>
      <c r="DO8" s="630"/>
      <c r="DP8" s="631"/>
      <c r="DQ8" s="638">
        <v>42642141</v>
      </c>
      <c r="DR8" s="630"/>
      <c r="DS8" s="630"/>
      <c r="DT8" s="630"/>
      <c r="DU8" s="630"/>
      <c r="DV8" s="630"/>
      <c r="DW8" s="630"/>
      <c r="DX8" s="630"/>
      <c r="DY8" s="630"/>
      <c r="DZ8" s="630"/>
      <c r="EA8" s="630"/>
      <c r="EB8" s="630"/>
      <c r="EC8" s="639"/>
    </row>
    <row r="9" spans="2:143" ht="11.25" customHeight="1" x14ac:dyDescent="0.2">
      <c r="B9" s="626" t="s">
        <v>243</v>
      </c>
      <c r="C9" s="627"/>
      <c r="D9" s="627"/>
      <c r="E9" s="627"/>
      <c r="F9" s="627"/>
      <c r="G9" s="627"/>
      <c r="H9" s="627"/>
      <c r="I9" s="627"/>
      <c r="J9" s="627"/>
      <c r="K9" s="627"/>
      <c r="L9" s="627"/>
      <c r="M9" s="627"/>
      <c r="N9" s="627"/>
      <c r="O9" s="627"/>
      <c r="P9" s="627"/>
      <c r="Q9" s="628"/>
      <c r="R9" s="629">
        <v>1116189</v>
      </c>
      <c r="S9" s="630"/>
      <c r="T9" s="630"/>
      <c r="U9" s="630"/>
      <c r="V9" s="630"/>
      <c r="W9" s="630"/>
      <c r="X9" s="630"/>
      <c r="Y9" s="631"/>
      <c r="Z9" s="632">
        <v>0.6</v>
      </c>
      <c r="AA9" s="632"/>
      <c r="AB9" s="632"/>
      <c r="AC9" s="632"/>
      <c r="AD9" s="633">
        <v>1116189</v>
      </c>
      <c r="AE9" s="633"/>
      <c r="AF9" s="633"/>
      <c r="AG9" s="633"/>
      <c r="AH9" s="633"/>
      <c r="AI9" s="633"/>
      <c r="AJ9" s="633"/>
      <c r="AK9" s="633"/>
      <c r="AL9" s="634">
        <v>1.1000000000000001</v>
      </c>
      <c r="AM9" s="635"/>
      <c r="AN9" s="635"/>
      <c r="AO9" s="636"/>
      <c r="AP9" s="626" t="s">
        <v>244</v>
      </c>
      <c r="AQ9" s="627"/>
      <c r="AR9" s="627"/>
      <c r="AS9" s="627"/>
      <c r="AT9" s="627"/>
      <c r="AU9" s="627"/>
      <c r="AV9" s="627"/>
      <c r="AW9" s="627"/>
      <c r="AX9" s="627"/>
      <c r="AY9" s="627"/>
      <c r="AZ9" s="627"/>
      <c r="BA9" s="627"/>
      <c r="BB9" s="627"/>
      <c r="BC9" s="627"/>
      <c r="BD9" s="627"/>
      <c r="BE9" s="627"/>
      <c r="BF9" s="628"/>
      <c r="BG9" s="629">
        <v>44536998</v>
      </c>
      <c r="BH9" s="630"/>
      <c r="BI9" s="630"/>
      <c r="BJ9" s="630"/>
      <c r="BK9" s="630"/>
      <c r="BL9" s="630"/>
      <c r="BM9" s="630"/>
      <c r="BN9" s="631"/>
      <c r="BO9" s="632">
        <v>88.2</v>
      </c>
      <c r="BP9" s="632"/>
      <c r="BQ9" s="632"/>
      <c r="BR9" s="632"/>
      <c r="BS9" s="633" t="s">
        <v>130</v>
      </c>
      <c r="BT9" s="633"/>
      <c r="BU9" s="633"/>
      <c r="BV9" s="633"/>
      <c r="BW9" s="633"/>
      <c r="BX9" s="633"/>
      <c r="BY9" s="633"/>
      <c r="BZ9" s="633"/>
      <c r="CA9" s="633"/>
      <c r="CB9" s="637"/>
      <c r="CD9" s="644" t="s">
        <v>245</v>
      </c>
      <c r="CE9" s="645"/>
      <c r="CF9" s="645"/>
      <c r="CG9" s="645"/>
      <c r="CH9" s="645"/>
      <c r="CI9" s="645"/>
      <c r="CJ9" s="645"/>
      <c r="CK9" s="645"/>
      <c r="CL9" s="645"/>
      <c r="CM9" s="645"/>
      <c r="CN9" s="645"/>
      <c r="CO9" s="645"/>
      <c r="CP9" s="645"/>
      <c r="CQ9" s="646"/>
      <c r="CR9" s="629">
        <v>22448979</v>
      </c>
      <c r="CS9" s="630"/>
      <c r="CT9" s="630"/>
      <c r="CU9" s="630"/>
      <c r="CV9" s="630"/>
      <c r="CW9" s="630"/>
      <c r="CX9" s="630"/>
      <c r="CY9" s="631"/>
      <c r="CZ9" s="632">
        <v>13.5</v>
      </c>
      <c r="DA9" s="632"/>
      <c r="DB9" s="632"/>
      <c r="DC9" s="632"/>
      <c r="DD9" s="638">
        <v>614911</v>
      </c>
      <c r="DE9" s="630"/>
      <c r="DF9" s="630"/>
      <c r="DG9" s="630"/>
      <c r="DH9" s="630"/>
      <c r="DI9" s="630"/>
      <c r="DJ9" s="630"/>
      <c r="DK9" s="630"/>
      <c r="DL9" s="630"/>
      <c r="DM9" s="630"/>
      <c r="DN9" s="630"/>
      <c r="DO9" s="630"/>
      <c r="DP9" s="631"/>
      <c r="DQ9" s="638">
        <v>13068194</v>
      </c>
      <c r="DR9" s="630"/>
      <c r="DS9" s="630"/>
      <c r="DT9" s="630"/>
      <c r="DU9" s="630"/>
      <c r="DV9" s="630"/>
      <c r="DW9" s="630"/>
      <c r="DX9" s="630"/>
      <c r="DY9" s="630"/>
      <c r="DZ9" s="630"/>
      <c r="EA9" s="630"/>
      <c r="EB9" s="630"/>
      <c r="EC9" s="639"/>
    </row>
    <row r="10" spans="2:143" ht="11.25" customHeight="1" x14ac:dyDescent="0.2">
      <c r="B10" s="626" t="s">
        <v>246</v>
      </c>
      <c r="C10" s="627"/>
      <c r="D10" s="627"/>
      <c r="E10" s="627"/>
      <c r="F10" s="627"/>
      <c r="G10" s="627"/>
      <c r="H10" s="627"/>
      <c r="I10" s="627"/>
      <c r="J10" s="627"/>
      <c r="K10" s="627"/>
      <c r="L10" s="627"/>
      <c r="M10" s="627"/>
      <c r="N10" s="627"/>
      <c r="O10" s="627"/>
      <c r="P10" s="627"/>
      <c r="Q10" s="628"/>
      <c r="R10" s="629" t="s">
        <v>130</v>
      </c>
      <c r="S10" s="630"/>
      <c r="T10" s="630"/>
      <c r="U10" s="630"/>
      <c r="V10" s="630"/>
      <c r="W10" s="630"/>
      <c r="X10" s="630"/>
      <c r="Y10" s="631"/>
      <c r="Z10" s="632" t="s">
        <v>130</v>
      </c>
      <c r="AA10" s="632"/>
      <c r="AB10" s="632"/>
      <c r="AC10" s="632"/>
      <c r="AD10" s="633" t="s">
        <v>130</v>
      </c>
      <c r="AE10" s="633"/>
      <c r="AF10" s="633"/>
      <c r="AG10" s="633"/>
      <c r="AH10" s="633"/>
      <c r="AI10" s="633"/>
      <c r="AJ10" s="633"/>
      <c r="AK10" s="633"/>
      <c r="AL10" s="634" t="s">
        <v>236</v>
      </c>
      <c r="AM10" s="635"/>
      <c r="AN10" s="635"/>
      <c r="AO10" s="636"/>
      <c r="AP10" s="626" t="s">
        <v>247</v>
      </c>
      <c r="AQ10" s="627"/>
      <c r="AR10" s="627"/>
      <c r="AS10" s="627"/>
      <c r="AT10" s="627"/>
      <c r="AU10" s="627"/>
      <c r="AV10" s="627"/>
      <c r="AW10" s="627"/>
      <c r="AX10" s="627"/>
      <c r="AY10" s="627"/>
      <c r="AZ10" s="627"/>
      <c r="BA10" s="627"/>
      <c r="BB10" s="627"/>
      <c r="BC10" s="627"/>
      <c r="BD10" s="627"/>
      <c r="BE10" s="627"/>
      <c r="BF10" s="628"/>
      <c r="BG10" s="629" t="s">
        <v>236</v>
      </c>
      <c r="BH10" s="630"/>
      <c r="BI10" s="630"/>
      <c r="BJ10" s="630"/>
      <c r="BK10" s="630"/>
      <c r="BL10" s="630"/>
      <c r="BM10" s="630"/>
      <c r="BN10" s="631"/>
      <c r="BO10" s="632" t="s">
        <v>130</v>
      </c>
      <c r="BP10" s="632"/>
      <c r="BQ10" s="632"/>
      <c r="BR10" s="632"/>
      <c r="BS10" s="633" t="s">
        <v>236</v>
      </c>
      <c r="BT10" s="633"/>
      <c r="BU10" s="633"/>
      <c r="BV10" s="633"/>
      <c r="BW10" s="633"/>
      <c r="BX10" s="633"/>
      <c r="BY10" s="633"/>
      <c r="BZ10" s="633"/>
      <c r="CA10" s="633"/>
      <c r="CB10" s="637"/>
      <c r="CD10" s="644" t="s">
        <v>248</v>
      </c>
      <c r="CE10" s="645"/>
      <c r="CF10" s="645"/>
      <c r="CG10" s="645"/>
      <c r="CH10" s="645"/>
      <c r="CI10" s="645"/>
      <c r="CJ10" s="645"/>
      <c r="CK10" s="645"/>
      <c r="CL10" s="645"/>
      <c r="CM10" s="645"/>
      <c r="CN10" s="645"/>
      <c r="CO10" s="645"/>
      <c r="CP10" s="645"/>
      <c r="CQ10" s="646"/>
      <c r="CR10" s="629">
        <v>1025582</v>
      </c>
      <c r="CS10" s="630"/>
      <c r="CT10" s="630"/>
      <c r="CU10" s="630"/>
      <c r="CV10" s="630"/>
      <c r="CW10" s="630"/>
      <c r="CX10" s="630"/>
      <c r="CY10" s="631"/>
      <c r="CZ10" s="632">
        <v>0.6</v>
      </c>
      <c r="DA10" s="632"/>
      <c r="DB10" s="632"/>
      <c r="DC10" s="632"/>
      <c r="DD10" s="638" t="s">
        <v>130</v>
      </c>
      <c r="DE10" s="630"/>
      <c r="DF10" s="630"/>
      <c r="DG10" s="630"/>
      <c r="DH10" s="630"/>
      <c r="DI10" s="630"/>
      <c r="DJ10" s="630"/>
      <c r="DK10" s="630"/>
      <c r="DL10" s="630"/>
      <c r="DM10" s="630"/>
      <c r="DN10" s="630"/>
      <c r="DO10" s="630"/>
      <c r="DP10" s="631"/>
      <c r="DQ10" s="638">
        <v>895576</v>
      </c>
      <c r="DR10" s="630"/>
      <c r="DS10" s="630"/>
      <c r="DT10" s="630"/>
      <c r="DU10" s="630"/>
      <c r="DV10" s="630"/>
      <c r="DW10" s="630"/>
      <c r="DX10" s="630"/>
      <c r="DY10" s="630"/>
      <c r="DZ10" s="630"/>
      <c r="EA10" s="630"/>
      <c r="EB10" s="630"/>
      <c r="EC10" s="639"/>
    </row>
    <row r="11" spans="2:143" ht="11.25" customHeight="1" x14ac:dyDescent="0.2">
      <c r="B11" s="626" t="s">
        <v>249</v>
      </c>
      <c r="C11" s="627"/>
      <c r="D11" s="627"/>
      <c r="E11" s="627"/>
      <c r="F11" s="627"/>
      <c r="G11" s="627"/>
      <c r="H11" s="627"/>
      <c r="I11" s="627"/>
      <c r="J11" s="627"/>
      <c r="K11" s="627"/>
      <c r="L11" s="627"/>
      <c r="M11" s="627"/>
      <c r="N11" s="627"/>
      <c r="O11" s="627"/>
      <c r="P11" s="627"/>
      <c r="Q11" s="628"/>
      <c r="R11" s="629">
        <v>12489369</v>
      </c>
      <c r="S11" s="630"/>
      <c r="T11" s="630"/>
      <c r="U11" s="630"/>
      <c r="V11" s="630"/>
      <c r="W11" s="630"/>
      <c r="X11" s="630"/>
      <c r="Y11" s="631"/>
      <c r="Z11" s="634">
        <v>7.2</v>
      </c>
      <c r="AA11" s="635"/>
      <c r="AB11" s="635"/>
      <c r="AC11" s="647"/>
      <c r="AD11" s="638">
        <v>12489369</v>
      </c>
      <c r="AE11" s="630"/>
      <c r="AF11" s="630"/>
      <c r="AG11" s="630"/>
      <c r="AH11" s="630"/>
      <c r="AI11" s="630"/>
      <c r="AJ11" s="630"/>
      <c r="AK11" s="631"/>
      <c r="AL11" s="634">
        <v>12.8</v>
      </c>
      <c r="AM11" s="635"/>
      <c r="AN11" s="635"/>
      <c r="AO11" s="636"/>
      <c r="AP11" s="626" t="s">
        <v>250</v>
      </c>
      <c r="AQ11" s="627"/>
      <c r="AR11" s="627"/>
      <c r="AS11" s="627"/>
      <c r="AT11" s="627"/>
      <c r="AU11" s="627"/>
      <c r="AV11" s="627"/>
      <c r="AW11" s="627"/>
      <c r="AX11" s="627"/>
      <c r="AY11" s="627"/>
      <c r="AZ11" s="627"/>
      <c r="BA11" s="627"/>
      <c r="BB11" s="627"/>
      <c r="BC11" s="627"/>
      <c r="BD11" s="627"/>
      <c r="BE11" s="627"/>
      <c r="BF11" s="628"/>
      <c r="BG11" s="629" t="s">
        <v>130</v>
      </c>
      <c r="BH11" s="630"/>
      <c r="BI11" s="630"/>
      <c r="BJ11" s="630"/>
      <c r="BK11" s="630"/>
      <c r="BL11" s="630"/>
      <c r="BM11" s="630"/>
      <c r="BN11" s="631"/>
      <c r="BO11" s="632" t="s">
        <v>130</v>
      </c>
      <c r="BP11" s="632"/>
      <c r="BQ11" s="632"/>
      <c r="BR11" s="632"/>
      <c r="BS11" s="633" t="s">
        <v>175</v>
      </c>
      <c r="BT11" s="633"/>
      <c r="BU11" s="633"/>
      <c r="BV11" s="633"/>
      <c r="BW11" s="633"/>
      <c r="BX11" s="633"/>
      <c r="BY11" s="633"/>
      <c r="BZ11" s="633"/>
      <c r="CA11" s="633"/>
      <c r="CB11" s="637"/>
      <c r="CD11" s="644" t="s">
        <v>251</v>
      </c>
      <c r="CE11" s="645"/>
      <c r="CF11" s="645"/>
      <c r="CG11" s="645"/>
      <c r="CH11" s="645"/>
      <c r="CI11" s="645"/>
      <c r="CJ11" s="645"/>
      <c r="CK11" s="645"/>
      <c r="CL11" s="645"/>
      <c r="CM11" s="645"/>
      <c r="CN11" s="645"/>
      <c r="CO11" s="645"/>
      <c r="CP11" s="645"/>
      <c r="CQ11" s="646"/>
      <c r="CR11" s="629" t="s">
        <v>130</v>
      </c>
      <c r="CS11" s="630"/>
      <c r="CT11" s="630"/>
      <c r="CU11" s="630"/>
      <c r="CV11" s="630"/>
      <c r="CW11" s="630"/>
      <c r="CX11" s="630"/>
      <c r="CY11" s="631"/>
      <c r="CZ11" s="632" t="s">
        <v>130</v>
      </c>
      <c r="DA11" s="632"/>
      <c r="DB11" s="632"/>
      <c r="DC11" s="632"/>
      <c r="DD11" s="638" t="s">
        <v>236</v>
      </c>
      <c r="DE11" s="630"/>
      <c r="DF11" s="630"/>
      <c r="DG11" s="630"/>
      <c r="DH11" s="630"/>
      <c r="DI11" s="630"/>
      <c r="DJ11" s="630"/>
      <c r="DK11" s="630"/>
      <c r="DL11" s="630"/>
      <c r="DM11" s="630"/>
      <c r="DN11" s="630"/>
      <c r="DO11" s="630"/>
      <c r="DP11" s="631"/>
      <c r="DQ11" s="638" t="s">
        <v>130</v>
      </c>
      <c r="DR11" s="630"/>
      <c r="DS11" s="630"/>
      <c r="DT11" s="630"/>
      <c r="DU11" s="630"/>
      <c r="DV11" s="630"/>
      <c r="DW11" s="630"/>
      <c r="DX11" s="630"/>
      <c r="DY11" s="630"/>
      <c r="DZ11" s="630"/>
      <c r="EA11" s="630"/>
      <c r="EB11" s="630"/>
      <c r="EC11" s="639"/>
    </row>
    <row r="12" spans="2:143" ht="11.25" customHeight="1" x14ac:dyDescent="0.2">
      <c r="B12" s="626" t="s">
        <v>252</v>
      </c>
      <c r="C12" s="627"/>
      <c r="D12" s="627"/>
      <c r="E12" s="627"/>
      <c r="F12" s="627"/>
      <c r="G12" s="627"/>
      <c r="H12" s="627"/>
      <c r="I12" s="627"/>
      <c r="J12" s="627"/>
      <c r="K12" s="627"/>
      <c r="L12" s="627"/>
      <c r="M12" s="627"/>
      <c r="N12" s="627"/>
      <c r="O12" s="627"/>
      <c r="P12" s="627"/>
      <c r="Q12" s="628"/>
      <c r="R12" s="629" t="s">
        <v>130</v>
      </c>
      <c r="S12" s="630"/>
      <c r="T12" s="630"/>
      <c r="U12" s="630"/>
      <c r="V12" s="630"/>
      <c r="W12" s="630"/>
      <c r="X12" s="630"/>
      <c r="Y12" s="631"/>
      <c r="Z12" s="632" t="s">
        <v>130</v>
      </c>
      <c r="AA12" s="632"/>
      <c r="AB12" s="632"/>
      <c r="AC12" s="632"/>
      <c r="AD12" s="633" t="s">
        <v>130</v>
      </c>
      <c r="AE12" s="633"/>
      <c r="AF12" s="633"/>
      <c r="AG12" s="633"/>
      <c r="AH12" s="633"/>
      <c r="AI12" s="633"/>
      <c r="AJ12" s="633"/>
      <c r="AK12" s="633"/>
      <c r="AL12" s="634" t="s">
        <v>130</v>
      </c>
      <c r="AM12" s="635"/>
      <c r="AN12" s="635"/>
      <c r="AO12" s="636"/>
      <c r="AP12" s="626" t="s">
        <v>253</v>
      </c>
      <c r="AQ12" s="627"/>
      <c r="AR12" s="627"/>
      <c r="AS12" s="627"/>
      <c r="AT12" s="627"/>
      <c r="AU12" s="627"/>
      <c r="AV12" s="627"/>
      <c r="AW12" s="627"/>
      <c r="AX12" s="627"/>
      <c r="AY12" s="627"/>
      <c r="AZ12" s="627"/>
      <c r="BA12" s="627"/>
      <c r="BB12" s="627"/>
      <c r="BC12" s="627"/>
      <c r="BD12" s="627"/>
      <c r="BE12" s="627"/>
      <c r="BF12" s="628"/>
      <c r="BG12" s="629" t="s">
        <v>236</v>
      </c>
      <c r="BH12" s="630"/>
      <c r="BI12" s="630"/>
      <c r="BJ12" s="630"/>
      <c r="BK12" s="630"/>
      <c r="BL12" s="630"/>
      <c r="BM12" s="630"/>
      <c r="BN12" s="631"/>
      <c r="BO12" s="632" t="s">
        <v>236</v>
      </c>
      <c r="BP12" s="632"/>
      <c r="BQ12" s="632"/>
      <c r="BR12" s="632"/>
      <c r="BS12" s="633" t="s">
        <v>175</v>
      </c>
      <c r="BT12" s="633"/>
      <c r="BU12" s="633"/>
      <c r="BV12" s="633"/>
      <c r="BW12" s="633"/>
      <c r="BX12" s="633"/>
      <c r="BY12" s="633"/>
      <c r="BZ12" s="633"/>
      <c r="CA12" s="633"/>
      <c r="CB12" s="637"/>
      <c r="CD12" s="644" t="s">
        <v>254</v>
      </c>
      <c r="CE12" s="645"/>
      <c r="CF12" s="645"/>
      <c r="CG12" s="645"/>
      <c r="CH12" s="645"/>
      <c r="CI12" s="645"/>
      <c r="CJ12" s="645"/>
      <c r="CK12" s="645"/>
      <c r="CL12" s="645"/>
      <c r="CM12" s="645"/>
      <c r="CN12" s="645"/>
      <c r="CO12" s="645"/>
      <c r="CP12" s="645"/>
      <c r="CQ12" s="646"/>
      <c r="CR12" s="629">
        <v>4165077</v>
      </c>
      <c r="CS12" s="630"/>
      <c r="CT12" s="630"/>
      <c r="CU12" s="630"/>
      <c r="CV12" s="630"/>
      <c r="CW12" s="630"/>
      <c r="CX12" s="630"/>
      <c r="CY12" s="631"/>
      <c r="CZ12" s="632">
        <v>2.5</v>
      </c>
      <c r="DA12" s="632"/>
      <c r="DB12" s="632"/>
      <c r="DC12" s="632"/>
      <c r="DD12" s="638">
        <v>102555</v>
      </c>
      <c r="DE12" s="630"/>
      <c r="DF12" s="630"/>
      <c r="DG12" s="630"/>
      <c r="DH12" s="630"/>
      <c r="DI12" s="630"/>
      <c r="DJ12" s="630"/>
      <c r="DK12" s="630"/>
      <c r="DL12" s="630"/>
      <c r="DM12" s="630"/>
      <c r="DN12" s="630"/>
      <c r="DO12" s="630"/>
      <c r="DP12" s="631"/>
      <c r="DQ12" s="638">
        <v>2528575</v>
      </c>
      <c r="DR12" s="630"/>
      <c r="DS12" s="630"/>
      <c r="DT12" s="630"/>
      <c r="DU12" s="630"/>
      <c r="DV12" s="630"/>
      <c r="DW12" s="630"/>
      <c r="DX12" s="630"/>
      <c r="DY12" s="630"/>
      <c r="DZ12" s="630"/>
      <c r="EA12" s="630"/>
      <c r="EB12" s="630"/>
      <c r="EC12" s="639"/>
    </row>
    <row r="13" spans="2:143" ht="11.25" customHeight="1" x14ac:dyDescent="0.2">
      <c r="B13" s="626" t="s">
        <v>255</v>
      </c>
      <c r="C13" s="627"/>
      <c r="D13" s="627"/>
      <c r="E13" s="627"/>
      <c r="F13" s="627"/>
      <c r="G13" s="627"/>
      <c r="H13" s="627"/>
      <c r="I13" s="627"/>
      <c r="J13" s="627"/>
      <c r="K13" s="627"/>
      <c r="L13" s="627"/>
      <c r="M13" s="627"/>
      <c r="N13" s="627"/>
      <c r="O13" s="627"/>
      <c r="P13" s="627"/>
      <c r="Q13" s="628"/>
      <c r="R13" s="629" t="s">
        <v>236</v>
      </c>
      <c r="S13" s="630"/>
      <c r="T13" s="630"/>
      <c r="U13" s="630"/>
      <c r="V13" s="630"/>
      <c r="W13" s="630"/>
      <c r="X13" s="630"/>
      <c r="Y13" s="631"/>
      <c r="Z13" s="632" t="s">
        <v>130</v>
      </c>
      <c r="AA13" s="632"/>
      <c r="AB13" s="632"/>
      <c r="AC13" s="632"/>
      <c r="AD13" s="633" t="s">
        <v>236</v>
      </c>
      <c r="AE13" s="633"/>
      <c r="AF13" s="633"/>
      <c r="AG13" s="633"/>
      <c r="AH13" s="633"/>
      <c r="AI13" s="633"/>
      <c r="AJ13" s="633"/>
      <c r="AK13" s="633"/>
      <c r="AL13" s="634" t="s">
        <v>130</v>
      </c>
      <c r="AM13" s="635"/>
      <c r="AN13" s="635"/>
      <c r="AO13" s="636"/>
      <c r="AP13" s="626" t="s">
        <v>256</v>
      </c>
      <c r="AQ13" s="627"/>
      <c r="AR13" s="627"/>
      <c r="AS13" s="627"/>
      <c r="AT13" s="627"/>
      <c r="AU13" s="627"/>
      <c r="AV13" s="627"/>
      <c r="AW13" s="627"/>
      <c r="AX13" s="627"/>
      <c r="AY13" s="627"/>
      <c r="AZ13" s="627"/>
      <c r="BA13" s="627"/>
      <c r="BB13" s="627"/>
      <c r="BC13" s="627"/>
      <c r="BD13" s="627"/>
      <c r="BE13" s="627"/>
      <c r="BF13" s="628"/>
      <c r="BG13" s="629" t="s">
        <v>130</v>
      </c>
      <c r="BH13" s="630"/>
      <c r="BI13" s="630"/>
      <c r="BJ13" s="630"/>
      <c r="BK13" s="630"/>
      <c r="BL13" s="630"/>
      <c r="BM13" s="630"/>
      <c r="BN13" s="631"/>
      <c r="BO13" s="632" t="s">
        <v>130</v>
      </c>
      <c r="BP13" s="632"/>
      <c r="BQ13" s="632"/>
      <c r="BR13" s="632"/>
      <c r="BS13" s="633" t="s">
        <v>130</v>
      </c>
      <c r="BT13" s="633"/>
      <c r="BU13" s="633"/>
      <c r="BV13" s="633"/>
      <c r="BW13" s="633"/>
      <c r="BX13" s="633"/>
      <c r="BY13" s="633"/>
      <c r="BZ13" s="633"/>
      <c r="CA13" s="633"/>
      <c r="CB13" s="637"/>
      <c r="CD13" s="644" t="s">
        <v>257</v>
      </c>
      <c r="CE13" s="645"/>
      <c r="CF13" s="645"/>
      <c r="CG13" s="645"/>
      <c r="CH13" s="645"/>
      <c r="CI13" s="645"/>
      <c r="CJ13" s="645"/>
      <c r="CK13" s="645"/>
      <c r="CL13" s="645"/>
      <c r="CM13" s="645"/>
      <c r="CN13" s="645"/>
      <c r="CO13" s="645"/>
      <c r="CP13" s="645"/>
      <c r="CQ13" s="646"/>
      <c r="CR13" s="629">
        <v>10520630</v>
      </c>
      <c r="CS13" s="630"/>
      <c r="CT13" s="630"/>
      <c r="CU13" s="630"/>
      <c r="CV13" s="630"/>
      <c r="CW13" s="630"/>
      <c r="CX13" s="630"/>
      <c r="CY13" s="631"/>
      <c r="CZ13" s="632">
        <v>6.3</v>
      </c>
      <c r="DA13" s="632"/>
      <c r="DB13" s="632"/>
      <c r="DC13" s="632"/>
      <c r="DD13" s="638">
        <v>4143111</v>
      </c>
      <c r="DE13" s="630"/>
      <c r="DF13" s="630"/>
      <c r="DG13" s="630"/>
      <c r="DH13" s="630"/>
      <c r="DI13" s="630"/>
      <c r="DJ13" s="630"/>
      <c r="DK13" s="630"/>
      <c r="DL13" s="630"/>
      <c r="DM13" s="630"/>
      <c r="DN13" s="630"/>
      <c r="DO13" s="630"/>
      <c r="DP13" s="631"/>
      <c r="DQ13" s="638">
        <v>7756713</v>
      </c>
      <c r="DR13" s="630"/>
      <c r="DS13" s="630"/>
      <c r="DT13" s="630"/>
      <c r="DU13" s="630"/>
      <c r="DV13" s="630"/>
      <c r="DW13" s="630"/>
      <c r="DX13" s="630"/>
      <c r="DY13" s="630"/>
      <c r="DZ13" s="630"/>
      <c r="EA13" s="630"/>
      <c r="EB13" s="630"/>
      <c r="EC13" s="639"/>
    </row>
    <row r="14" spans="2:143" ht="11.25" customHeight="1" x14ac:dyDescent="0.2">
      <c r="B14" s="626" t="s">
        <v>258</v>
      </c>
      <c r="C14" s="627"/>
      <c r="D14" s="627"/>
      <c r="E14" s="627"/>
      <c r="F14" s="627"/>
      <c r="G14" s="627"/>
      <c r="H14" s="627"/>
      <c r="I14" s="627"/>
      <c r="J14" s="627"/>
      <c r="K14" s="627"/>
      <c r="L14" s="627"/>
      <c r="M14" s="627"/>
      <c r="N14" s="627"/>
      <c r="O14" s="627"/>
      <c r="P14" s="627"/>
      <c r="Q14" s="628"/>
      <c r="R14" s="629">
        <v>1</v>
      </c>
      <c r="S14" s="630"/>
      <c r="T14" s="630"/>
      <c r="U14" s="630"/>
      <c r="V14" s="630"/>
      <c r="W14" s="630"/>
      <c r="X14" s="630"/>
      <c r="Y14" s="631"/>
      <c r="Z14" s="632">
        <v>0</v>
      </c>
      <c r="AA14" s="632"/>
      <c r="AB14" s="632"/>
      <c r="AC14" s="632"/>
      <c r="AD14" s="633">
        <v>1</v>
      </c>
      <c r="AE14" s="633"/>
      <c r="AF14" s="633"/>
      <c r="AG14" s="633"/>
      <c r="AH14" s="633"/>
      <c r="AI14" s="633"/>
      <c r="AJ14" s="633"/>
      <c r="AK14" s="633"/>
      <c r="AL14" s="634">
        <v>0</v>
      </c>
      <c r="AM14" s="635"/>
      <c r="AN14" s="635"/>
      <c r="AO14" s="636"/>
      <c r="AP14" s="626" t="s">
        <v>259</v>
      </c>
      <c r="AQ14" s="627"/>
      <c r="AR14" s="627"/>
      <c r="AS14" s="627"/>
      <c r="AT14" s="627"/>
      <c r="AU14" s="627"/>
      <c r="AV14" s="627"/>
      <c r="AW14" s="627"/>
      <c r="AX14" s="627"/>
      <c r="AY14" s="627"/>
      <c r="AZ14" s="627"/>
      <c r="BA14" s="627"/>
      <c r="BB14" s="627"/>
      <c r="BC14" s="627"/>
      <c r="BD14" s="627"/>
      <c r="BE14" s="627"/>
      <c r="BF14" s="628"/>
      <c r="BG14" s="629">
        <v>114296</v>
      </c>
      <c r="BH14" s="630"/>
      <c r="BI14" s="630"/>
      <c r="BJ14" s="630"/>
      <c r="BK14" s="630"/>
      <c r="BL14" s="630"/>
      <c r="BM14" s="630"/>
      <c r="BN14" s="631"/>
      <c r="BO14" s="632">
        <v>0.2</v>
      </c>
      <c r="BP14" s="632"/>
      <c r="BQ14" s="632"/>
      <c r="BR14" s="632"/>
      <c r="BS14" s="633" t="s">
        <v>130</v>
      </c>
      <c r="BT14" s="633"/>
      <c r="BU14" s="633"/>
      <c r="BV14" s="633"/>
      <c r="BW14" s="633"/>
      <c r="BX14" s="633"/>
      <c r="BY14" s="633"/>
      <c r="BZ14" s="633"/>
      <c r="CA14" s="633"/>
      <c r="CB14" s="637"/>
      <c r="CD14" s="644" t="s">
        <v>260</v>
      </c>
      <c r="CE14" s="645"/>
      <c r="CF14" s="645"/>
      <c r="CG14" s="645"/>
      <c r="CH14" s="645"/>
      <c r="CI14" s="645"/>
      <c r="CJ14" s="645"/>
      <c r="CK14" s="645"/>
      <c r="CL14" s="645"/>
      <c r="CM14" s="645"/>
      <c r="CN14" s="645"/>
      <c r="CO14" s="645"/>
      <c r="CP14" s="645"/>
      <c r="CQ14" s="646"/>
      <c r="CR14" s="629">
        <v>960063</v>
      </c>
      <c r="CS14" s="630"/>
      <c r="CT14" s="630"/>
      <c r="CU14" s="630"/>
      <c r="CV14" s="630"/>
      <c r="CW14" s="630"/>
      <c r="CX14" s="630"/>
      <c r="CY14" s="631"/>
      <c r="CZ14" s="632">
        <v>0.6</v>
      </c>
      <c r="DA14" s="632"/>
      <c r="DB14" s="632"/>
      <c r="DC14" s="632"/>
      <c r="DD14" s="638">
        <v>385107</v>
      </c>
      <c r="DE14" s="630"/>
      <c r="DF14" s="630"/>
      <c r="DG14" s="630"/>
      <c r="DH14" s="630"/>
      <c r="DI14" s="630"/>
      <c r="DJ14" s="630"/>
      <c r="DK14" s="630"/>
      <c r="DL14" s="630"/>
      <c r="DM14" s="630"/>
      <c r="DN14" s="630"/>
      <c r="DO14" s="630"/>
      <c r="DP14" s="631"/>
      <c r="DQ14" s="638">
        <v>748656</v>
      </c>
      <c r="DR14" s="630"/>
      <c r="DS14" s="630"/>
      <c r="DT14" s="630"/>
      <c r="DU14" s="630"/>
      <c r="DV14" s="630"/>
      <c r="DW14" s="630"/>
      <c r="DX14" s="630"/>
      <c r="DY14" s="630"/>
      <c r="DZ14" s="630"/>
      <c r="EA14" s="630"/>
      <c r="EB14" s="630"/>
      <c r="EC14" s="639"/>
    </row>
    <row r="15" spans="2:143" ht="11.25" customHeight="1" x14ac:dyDescent="0.2">
      <c r="B15" s="626" t="s">
        <v>261</v>
      </c>
      <c r="C15" s="627"/>
      <c r="D15" s="627"/>
      <c r="E15" s="627"/>
      <c r="F15" s="627"/>
      <c r="G15" s="627"/>
      <c r="H15" s="627"/>
      <c r="I15" s="627"/>
      <c r="J15" s="627"/>
      <c r="K15" s="627"/>
      <c r="L15" s="627"/>
      <c r="M15" s="627"/>
      <c r="N15" s="627"/>
      <c r="O15" s="627"/>
      <c r="P15" s="627"/>
      <c r="Q15" s="628"/>
      <c r="R15" s="629" t="s">
        <v>130</v>
      </c>
      <c r="S15" s="630"/>
      <c r="T15" s="630"/>
      <c r="U15" s="630"/>
      <c r="V15" s="630"/>
      <c r="W15" s="630"/>
      <c r="X15" s="630"/>
      <c r="Y15" s="631"/>
      <c r="Z15" s="632" t="s">
        <v>130</v>
      </c>
      <c r="AA15" s="632"/>
      <c r="AB15" s="632"/>
      <c r="AC15" s="632"/>
      <c r="AD15" s="633" t="s">
        <v>130</v>
      </c>
      <c r="AE15" s="633"/>
      <c r="AF15" s="633"/>
      <c r="AG15" s="633"/>
      <c r="AH15" s="633"/>
      <c r="AI15" s="633"/>
      <c r="AJ15" s="633"/>
      <c r="AK15" s="633"/>
      <c r="AL15" s="634" t="s">
        <v>236</v>
      </c>
      <c r="AM15" s="635"/>
      <c r="AN15" s="635"/>
      <c r="AO15" s="636"/>
      <c r="AP15" s="626" t="s">
        <v>262</v>
      </c>
      <c r="AQ15" s="627"/>
      <c r="AR15" s="627"/>
      <c r="AS15" s="627"/>
      <c r="AT15" s="627"/>
      <c r="AU15" s="627"/>
      <c r="AV15" s="627"/>
      <c r="AW15" s="627"/>
      <c r="AX15" s="627"/>
      <c r="AY15" s="627"/>
      <c r="AZ15" s="627"/>
      <c r="BA15" s="627"/>
      <c r="BB15" s="627"/>
      <c r="BC15" s="627"/>
      <c r="BD15" s="627"/>
      <c r="BE15" s="627"/>
      <c r="BF15" s="628"/>
      <c r="BG15" s="629">
        <v>5117506</v>
      </c>
      <c r="BH15" s="630"/>
      <c r="BI15" s="630"/>
      <c r="BJ15" s="630"/>
      <c r="BK15" s="630"/>
      <c r="BL15" s="630"/>
      <c r="BM15" s="630"/>
      <c r="BN15" s="631"/>
      <c r="BO15" s="632">
        <v>10.1</v>
      </c>
      <c r="BP15" s="632"/>
      <c r="BQ15" s="632"/>
      <c r="BR15" s="632"/>
      <c r="BS15" s="633" t="s">
        <v>236</v>
      </c>
      <c r="BT15" s="633"/>
      <c r="BU15" s="633"/>
      <c r="BV15" s="633"/>
      <c r="BW15" s="633"/>
      <c r="BX15" s="633"/>
      <c r="BY15" s="633"/>
      <c r="BZ15" s="633"/>
      <c r="CA15" s="633"/>
      <c r="CB15" s="637"/>
      <c r="CD15" s="644" t="s">
        <v>263</v>
      </c>
      <c r="CE15" s="645"/>
      <c r="CF15" s="645"/>
      <c r="CG15" s="645"/>
      <c r="CH15" s="645"/>
      <c r="CI15" s="645"/>
      <c r="CJ15" s="645"/>
      <c r="CK15" s="645"/>
      <c r="CL15" s="645"/>
      <c r="CM15" s="645"/>
      <c r="CN15" s="645"/>
      <c r="CO15" s="645"/>
      <c r="CP15" s="645"/>
      <c r="CQ15" s="646"/>
      <c r="CR15" s="629">
        <v>14928577</v>
      </c>
      <c r="CS15" s="630"/>
      <c r="CT15" s="630"/>
      <c r="CU15" s="630"/>
      <c r="CV15" s="630"/>
      <c r="CW15" s="630"/>
      <c r="CX15" s="630"/>
      <c r="CY15" s="631"/>
      <c r="CZ15" s="632">
        <v>9</v>
      </c>
      <c r="DA15" s="632"/>
      <c r="DB15" s="632"/>
      <c r="DC15" s="632"/>
      <c r="DD15" s="638">
        <v>1394971</v>
      </c>
      <c r="DE15" s="630"/>
      <c r="DF15" s="630"/>
      <c r="DG15" s="630"/>
      <c r="DH15" s="630"/>
      <c r="DI15" s="630"/>
      <c r="DJ15" s="630"/>
      <c r="DK15" s="630"/>
      <c r="DL15" s="630"/>
      <c r="DM15" s="630"/>
      <c r="DN15" s="630"/>
      <c r="DO15" s="630"/>
      <c r="DP15" s="631"/>
      <c r="DQ15" s="638">
        <v>13410137</v>
      </c>
      <c r="DR15" s="630"/>
      <c r="DS15" s="630"/>
      <c r="DT15" s="630"/>
      <c r="DU15" s="630"/>
      <c r="DV15" s="630"/>
      <c r="DW15" s="630"/>
      <c r="DX15" s="630"/>
      <c r="DY15" s="630"/>
      <c r="DZ15" s="630"/>
      <c r="EA15" s="630"/>
      <c r="EB15" s="630"/>
      <c r="EC15" s="639"/>
    </row>
    <row r="16" spans="2:143" ht="11.25" customHeight="1" x14ac:dyDescent="0.2">
      <c r="B16" s="626" t="s">
        <v>264</v>
      </c>
      <c r="C16" s="627"/>
      <c r="D16" s="627"/>
      <c r="E16" s="627"/>
      <c r="F16" s="627"/>
      <c r="G16" s="627"/>
      <c r="H16" s="627"/>
      <c r="I16" s="627"/>
      <c r="J16" s="627"/>
      <c r="K16" s="627"/>
      <c r="L16" s="627"/>
      <c r="M16" s="627"/>
      <c r="N16" s="627"/>
      <c r="O16" s="627"/>
      <c r="P16" s="627"/>
      <c r="Q16" s="628"/>
      <c r="R16" s="629">
        <v>111534</v>
      </c>
      <c r="S16" s="630"/>
      <c r="T16" s="630"/>
      <c r="U16" s="630"/>
      <c r="V16" s="630"/>
      <c r="W16" s="630"/>
      <c r="X16" s="630"/>
      <c r="Y16" s="631"/>
      <c r="Z16" s="632">
        <v>0.1</v>
      </c>
      <c r="AA16" s="632"/>
      <c r="AB16" s="632"/>
      <c r="AC16" s="632"/>
      <c r="AD16" s="633">
        <v>111534</v>
      </c>
      <c r="AE16" s="633"/>
      <c r="AF16" s="633"/>
      <c r="AG16" s="633"/>
      <c r="AH16" s="633"/>
      <c r="AI16" s="633"/>
      <c r="AJ16" s="633"/>
      <c r="AK16" s="633"/>
      <c r="AL16" s="634">
        <v>0.1</v>
      </c>
      <c r="AM16" s="635"/>
      <c r="AN16" s="635"/>
      <c r="AO16" s="636"/>
      <c r="AP16" s="626" t="s">
        <v>265</v>
      </c>
      <c r="AQ16" s="627"/>
      <c r="AR16" s="627"/>
      <c r="AS16" s="627"/>
      <c r="AT16" s="627"/>
      <c r="AU16" s="627"/>
      <c r="AV16" s="627"/>
      <c r="AW16" s="627"/>
      <c r="AX16" s="627"/>
      <c r="AY16" s="627"/>
      <c r="AZ16" s="627"/>
      <c r="BA16" s="627"/>
      <c r="BB16" s="627"/>
      <c r="BC16" s="627"/>
      <c r="BD16" s="627"/>
      <c r="BE16" s="627"/>
      <c r="BF16" s="628"/>
      <c r="BG16" s="629" t="s">
        <v>130</v>
      </c>
      <c r="BH16" s="630"/>
      <c r="BI16" s="630"/>
      <c r="BJ16" s="630"/>
      <c r="BK16" s="630"/>
      <c r="BL16" s="630"/>
      <c r="BM16" s="630"/>
      <c r="BN16" s="631"/>
      <c r="BO16" s="632" t="s">
        <v>130</v>
      </c>
      <c r="BP16" s="632"/>
      <c r="BQ16" s="632"/>
      <c r="BR16" s="632"/>
      <c r="BS16" s="633" t="s">
        <v>236</v>
      </c>
      <c r="BT16" s="633"/>
      <c r="BU16" s="633"/>
      <c r="BV16" s="633"/>
      <c r="BW16" s="633"/>
      <c r="BX16" s="633"/>
      <c r="BY16" s="633"/>
      <c r="BZ16" s="633"/>
      <c r="CA16" s="633"/>
      <c r="CB16" s="637"/>
      <c r="CD16" s="644" t="s">
        <v>266</v>
      </c>
      <c r="CE16" s="645"/>
      <c r="CF16" s="645"/>
      <c r="CG16" s="645"/>
      <c r="CH16" s="645"/>
      <c r="CI16" s="645"/>
      <c r="CJ16" s="645"/>
      <c r="CK16" s="645"/>
      <c r="CL16" s="645"/>
      <c r="CM16" s="645"/>
      <c r="CN16" s="645"/>
      <c r="CO16" s="645"/>
      <c r="CP16" s="645"/>
      <c r="CQ16" s="646"/>
      <c r="CR16" s="629" t="s">
        <v>130</v>
      </c>
      <c r="CS16" s="630"/>
      <c r="CT16" s="630"/>
      <c r="CU16" s="630"/>
      <c r="CV16" s="630"/>
      <c r="CW16" s="630"/>
      <c r="CX16" s="630"/>
      <c r="CY16" s="631"/>
      <c r="CZ16" s="632" t="s">
        <v>130</v>
      </c>
      <c r="DA16" s="632"/>
      <c r="DB16" s="632"/>
      <c r="DC16" s="632"/>
      <c r="DD16" s="638" t="s">
        <v>130</v>
      </c>
      <c r="DE16" s="630"/>
      <c r="DF16" s="630"/>
      <c r="DG16" s="630"/>
      <c r="DH16" s="630"/>
      <c r="DI16" s="630"/>
      <c r="DJ16" s="630"/>
      <c r="DK16" s="630"/>
      <c r="DL16" s="630"/>
      <c r="DM16" s="630"/>
      <c r="DN16" s="630"/>
      <c r="DO16" s="630"/>
      <c r="DP16" s="631"/>
      <c r="DQ16" s="638" t="s">
        <v>130</v>
      </c>
      <c r="DR16" s="630"/>
      <c r="DS16" s="630"/>
      <c r="DT16" s="630"/>
      <c r="DU16" s="630"/>
      <c r="DV16" s="630"/>
      <c r="DW16" s="630"/>
      <c r="DX16" s="630"/>
      <c r="DY16" s="630"/>
      <c r="DZ16" s="630"/>
      <c r="EA16" s="630"/>
      <c r="EB16" s="630"/>
      <c r="EC16" s="639"/>
    </row>
    <row r="17" spans="2:133" ht="11.25" customHeight="1" x14ac:dyDescent="0.2">
      <c r="B17" s="626" t="s">
        <v>267</v>
      </c>
      <c r="C17" s="627"/>
      <c r="D17" s="627"/>
      <c r="E17" s="627"/>
      <c r="F17" s="627"/>
      <c r="G17" s="627"/>
      <c r="H17" s="627"/>
      <c r="I17" s="627"/>
      <c r="J17" s="627"/>
      <c r="K17" s="627"/>
      <c r="L17" s="627"/>
      <c r="M17" s="627"/>
      <c r="N17" s="627"/>
      <c r="O17" s="627"/>
      <c r="P17" s="627"/>
      <c r="Q17" s="628"/>
      <c r="R17" s="629" t="s">
        <v>130</v>
      </c>
      <c r="S17" s="630"/>
      <c r="T17" s="630"/>
      <c r="U17" s="630"/>
      <c r="V17" s="630"/>
      <c r="W17" s="630"/>
      <c r="X17" s="630"/>
      <c r="Y17" s="631"/>
      <c r="Z17" s="632" t="s">
        <v>130</v>
      </c>
      <c r="AA17" s="632"/>
      <c r="AB17" s="632"/>
      <c r="AC17" s="632"/>
      <c r="AD17" s="633" t="s">
        <v>236</v>
      </c>
      <c r="AE17" s="633"/>
      <c r="AF17" s="633"/>
      <c r="AG17" s="633"/>
      <c r="AH17" s="633"/>
      <c r="AI17" s="633"/>
      <c r="AJ17" s="633"/>
      <c r="AK17" s="633"/>
      <c r="AL17" s="634" t="s">
        <v>130</v>
      </c>
      <c r="AM17" s="635"/>
      <c r="AN17" s="635"/>
      <c r="AO17" s="636"/>
      <c r="AP17" s="626" t="s">
        <v>268</v>
      </c>
      <c r="AQ17" s="627"/>
      <c r="AR17" s="627"/>
      <c r="AS17" s="627"/>
      <c r="AT17" s="627"/>
      <c r="AU17" s="627"/>
      <c r="AV17" s="627"/>
      <c r="AW17" s="627"/>
      <c r="AX17" s="627"/>
      <c r="AY17" s="627"/>
      <c r="AZ17" s="627"/>
      <c r="BA17" s="627"/>
      <c r="BB17" s="627"/>
      <c r="BC17" s="627"/>
      <c r="BD17" s="627"/>
      <c r="BE17" s="627"/>
      <c r="BF17" s="628"/>
      <c r="BG17" s="629" t="s">
        <v>130</v>
      </c>
      <c r="BH17" s="630"/>
      <c r="BI17" s="630"/>
      <c r="BJ17" s="630"/>
      <c r="BK17" s="630"/>
      <c r="BL17" s="630"/>
      <c r="BM17" s="630"/>
      <c r="BN17" s="631"/>
      <c r="BO17" s="632" t="s">
        <v>236</v>
      </c>
      <c r="BP17" s="632"/>
      <c r="BQ17" s="632"/>
      <c r="BR17" s="632"/>
      <c r="BS17" s="633" t="s">
        <v>130</v>
      </c>
      <c r="BT17" s="633"/>
      <c r="BU17" s="633"/>
      <c r="BV17" s="633"/>
      <c r="BW17" s="633"/>
      <c r="BX17" s="633"/>
      <c r="BY17" s="633"/>
      <c r="BZ17" s="633"/>
      <c r="CA17" s="633"/>
      <c r="CB17" s="637"/>
      <c r="CD17" s="644" t="s">
        <v>269</v>
      </c>
      <c r="CE17" s="645"/>
      <c r="CF17" s="645"/>
      <c r="CG17" s="645"/>
      <c r="CH17" s="645"/>
      <c r="CI17" s="645"/>
      <c r="CJ17" s="645"/>
      <c r="CK17" s="645"/>
      <c r="CL17" s="645"/>
      <c r="CM17" s="645"/>
      <c r="CN17" s="645"/>
      <c r="CO17" s="645"/>
      <c r="CP17" s="645"/>
      <c r="CQ17" s="646"/>
      <c r="CR17" s="629">
        <v>2664001</v>
      </c>
      <c r="CS17" s="630"/>
      <c r="CT17" s="630"/>
      <c r="CU17" s="630"/>
      <c r="CV17" s="630"/>
      <c r="CW17" s="630"/>
      <c r="CX17" s="630"/>
      <c r="CY17" s="631"/>
      <c r="CZ17" s="632">
        <v>1.6</v>
      </c>
      <c r="DA17" s="632"/>
      <c r="DB17" s="632"/>
      <c r="DC17" s="632"/>
      <c r="DD17" s="638" t="s">
        <v>130</v>
      </c>
      <c r="DE17" s="630"/>
      <c r="DF17" s="630"/>
      <c r="DG17" s="630"/>
      <c r="DH17" s="630"/>
      <c r="DI17" s="630"/>
      <c r="DJ17" s="630"/>
      <c r="DK17" s="630"/>
      <c r="DL17" s="630"/>
      <c r="DM17" s="630"/>
      <c r="DN17" s="630"/>
      <c r="DO17" s="630"/>
      <c r="DP17" s="631"/>
      <c r="DQ17" s="638">
        <v>2664001</v>
      </c>
      <c r="DR17" s="630"/>
      <c r="DS17" s="630"/>
      <c r="DT17" s="630"/>
      <c r="DU17" s="630"/>
      <c r="DV17" s="630"/>
      <c r="DW17" s="630"/>
      <c r="DX17" s="630"/>
      <c r="DY17" s="630"/>
      <c r="DZ17" s="630"/>
      <c r="EA17" s="630"/>
      <c r="EB17" s="630"/>
      <c r="EC17" s="639"/>
    </row>
    <row r="18" spans="2:133" ht="11.25" customHeight="1" x14ac:dyDescent="0.2">
      <c r="B18" s="626" t="s">
        <v>270</v>
      </c>
      <c r="C18" s="627"/>
      <c r="D18" s="627"/>
      <c r="E18" s="627"/>
      <c r="F18" s="627"/>
      <c r="G18" s="627"/>
      <c r="H18" s="627"/>
      <c r="I18" s="627"/>
      <c r="J18" s="627"/>
      <c r="K18" s="627"/>
      <c r="L18" s="627"/>
      <c r="M18" s="627"/>
      <c r="N18" s="627"/>
      <c r="O18" s="627"/>
      <c r="P18" s="627"/>
      <c r="Q18" s="628"/>
      <c r="R18" s="629">
        <v>123245</v>
      </c>
      <c r="S18" s="630"/>
      <c r="T18" s="630"/>
      <c r="U18" s="630"/>
      <c r="V18" s="630"/>
      <c r="W18" s="630"/>
      <c r="X18" s="630"/>
      <c r="Y18" s="631"/>
      <c r="Z18" s="632">
        <v>0.1</v>
      </c>
      <c r="AA18" s="632"/>
      <c r="AB18" s="632"/>
      <c r="AC18" s="632"/>
      <c r="AD18" s="633">
        <v>123245</v>
      </c>
      <c r="AE18" s="633"/>
      <c r="AF18" s="633"/>
      <c r="AG18" s="633"/>
      <c r="AH18" s="633"/>
      <c r="AI18" s="633"/>
      <c r="AJ18" s="633"/>
      <c r="AK18" s="633"/>
      <c r="AL18" s="634">
        <v>0.1</v>
      </c>
      <c r="AM18" s="635"/>
      <c r="AN18" s="635"/>
      <c r="AO18" s="636"/>
      <c r="AP18" s="626" t="s">
        <v>271</v>
      </c>
      <c r="AQ18" s="627"/>
      <c r="AR18" s="627"/>
      <c r="AS18" s="627"/>
      <c r="AT18" s="627"/>
      <c r="AU18" s="627"/>
      <c r="AV18" s="627"/>
      <c r="AW18" s="627"/>
      <c r="AX18" s="627"/>
      <c r="AY18" s="627"/>
      <c r="AZ18" s="627"/>
      <c r="BA18" s="627"/>
      <c r="BB18" s="627"/>
      <c r="BC18" s="627"/>
      <c r="BD18" s="627"/>
      <c r="BE18" s="627"/>
      <c r="BF18" s="628"/>
      <c r="BG18" s="629" t="s">
        <v>236</v>
      </c>
      <c r="BH18" s="630"/>
      <c r="BI18" s="630"/>
      <c r="BJ18" s="630"/>
      <c r="BK18" s="630"/>
      <c r="BL18" s="630"/>
      <c r="BM18" s="630"/>
      <c r="BN18" s="631"/>
      <c r="BO18" s="632" t="s">
        <v>236</v>
      </c>
      <c r="BP18" s="632"/>
      <c r="BQ18" s="632"/>
      <c r="BR18" s="632"/>
      <c r="BS18" s="633" t="s">
        <v>130</v>
      </c>
      <c r="BT18" s="633"/>
      <c r="BU18" s="633"/>
      <c r="BV18" s="633"/>
      <c r="BW18" s="633"/>
      <c r="BX18" s="633"/>
      <c r="BY18" s="633"/>
      <c r="BZ18" s="633"/>
      <c r="CA18" s="633"/>
      <c r="CB18" s="637"/>
      <c r="CD18" s="644" t="s">
        <v>272</v>
      </c>
      <c r="CE18" s="645"/>
      <c r="CF18" s="645"/>
      <c r="CG18" s="645"/>
      <c r="CH18" s="645"/>
      <c r="CI18" s="645"/>
      <c r="CJ18" s="645"/>
      <c r="CK18" s="645"/>
      <c r="CL18" s="645"/>
      <c r="CM18" s="645"/>
      <c r="CN18" s="645"/>
      <c r="CO18" s="645"/>
      <c r="CP18" s="645"/>
      <c r="CQ18" s="646"/>
      <c r="CR18" s="629" t="s">
        <v>175</v>
      </c>
      <c r="CS18" s="630"/>
      <c r="CT18" s="630"/>
      <c r="CU18" s="630"/>
      <c r="CV18" s="630"/>
      <c r="CW18" s="630"/>
      <c r="CX18" s="630"/>
      <c r="CY18" s="631"/>
      <c r="CZ18" s="632" t="s">
        <v>130</v>
      </c>
      <c r="DA18" s="632"/>
      <c r="DB18" s="632"/>
      <c r="DC18" s="632"/>
      <c r="DD18" s="638" t="s">
        <v>130</v>
      </c>
      <c r="DE18" s="630"/>
      <c r="DF18" s="630"/>
      <c r="DG18" s="630"/>
      <c r="DH18" s="630"/>
      <c r="DI18" s="630"/>
      <c r="DJ18" s="630"/>
      <c r="DK18" s="630"/>
      <c r="DL18" s="630"/>
      <c r="DM18" s="630"/>
      <c r="DN18" s="630"/>
      <c r="DO18" s="630"/>
      <c r="DP18" s="631"/>
      <c r="DQ18" s="638" t="s">
        <v>130</v>
      </c>
      <c r="DR18" s="630"/>
      <c r="DS18" s="630"/>
      <c r="DT18" s="630"/>
      <c r="DU18" s="630"/>
      <c r="DV18" s="630"/>
      <c r="DW18" s="630"/>
      <c r="DX18" s="630"/>
      <c r="DY18" s="630"/>
      <c r="DZ18" s="630"/>
      <c r="EA18" s="630"/>
      <c r="EB18" s="630"/>
      <c r="EC18" s="639"/>
    </row>
    <row r="19" spans="2:133" ht="11.25" customHeight="1" x14ac:dyDescent="0.2">
      <c r="B19" s="626" t="s">
        <v>273</v>
      </c>
      <c r="C19" s="627"/>
      <c r="D19" s="627"/>
      <c r="E19" s="627"/>
      <c r="F19" s="627"/>
      <c r="G19" s="627"/>
      <c r="H19" s="627"/>
      <c r="I19" s="627"/>
      <c r="J19" s="627"/>
      <c r="K19" s="627"/>
      <c r="L19" s="627"/>
      <c r="M19" s="627"/>
      <c r="N19" s="627"/>
      <c r="O19" s="627"/>
      <c r="P19" s="627"/>
      <c r="Q19" s="628"/>
      <c r="R19" s="629">
        <v>90277</v>
      </c>
      <c r="S19" s="630"/>
      <c r="T19" s="630"/>
      <c r="U19" s="630"/>
      <c r="V19" s="630"/>
      <c r="W19" s="630"/>
      <c r="X19" s="630"/>
      <c r="Y19" s="631"/>
      <c r="Z19" s="632">
        <v>0.1</v>
      </c>
      <c r="AA19" s="632"/>
      <c r="AB19" s="632"/>
      <c r="AC19" s="632"/>
      <c r="AD19" s="633">
        <v>90277</v>
      </c>
      <c r="AE19" s="633"/>
      <c r="AF19" s="633"/>
      <c r="AG19" s="633"/>
      <c r="AH19" s="633"/>
      <c r="AI19" s="633"/>
      <c r="AJ19" s="633"/>
      <c r="AK19" s="633"/>
      <c r="AL19" s="634">
        <v>0.1</v>
      </c>
      <c r="AM19" s="635"/>
      <c r="AN19" s="635"/>
      <c r="AO19" s="636"/>
      <c r="AP19" s="626" t="s">
        <v>274</v>
      </c>
      <c r="AQ19" s="627"/>
      <c r="AR19" s="627"/>
      <c r="AS19" s="627"/>
      <c r="AT19" s="627"/>
      <c r="AU19" s="627"/>
      <c r="AV19" s="627"/>
      <c r="AW19" s="627"/>
      <c r="AX19" s="627"/>
      <c r="AY19" s="627"/>
      <c r="AZ19" s="627"/>
      <c r="BA19" s="627"/>
      <c r="BB19" s="627"/>
      <c r="BC19" s="627"/>
      <c r="BD19" s="627"/>
      <c r="BE19" s="627"/>
      <c r="BF19" s="628"/>
      <c r="BG19" s="629">
        <v>31734</v>
      </c>
      <c r="BH19" s="630"/>
      <c r="BI19" s="630"/>
      <c r="BJ19" s="630"/>
      <c r="BK19" s="630"/>
      <c r="BL19" s="630"/>
      <c r="BM19" s="630"/>
      <c r="BN19" s="631"/>
      <c r="BO19" s="632">
        <v>0.1</v>
      </c>
      <c r="BP19" s="632"/>
      <c r="BQ19" s="632"/>
      <c r="BR19" s="632"/>
      <c r="BS19" s="633" t="s">
        <v>130</v>
      </c>
      <c r="BT19" s="633"/>
      <c r="BU19" s="633"/>
      <c r="BV19" s="633"/>
      <c r="BW19" s="633"/>
      <c r="BX19" s="633"/>
      <c r="BY19" s="633"/>
      <c r="BZ19" s="633"/>
      <c r="CA19" s="633"/>
      <c r="CB19" s="637"/>
      <c r="CD19" s="644" t="s">
        <v>275</v>
      </c>
      <c r="CE19" s="645"/>
      <c r="CF19" s="645"/>
      <c r="CG19" s="645"/>
      <c r="CH19" s="645"/>
      <c r="CI19" s="645"/>
      <c r="CJ19" s="645"/>
      <c r="CK19" s="645"/>
      <c r="CL19" s="645"/>
      <c r="CM19" s="645"/>
      <c r="CN19" s="645"/>
      <c r="CO19" s="645"/>
      <c r="CP19" s="645"/>
      <c r="CQ19" s="646"/>
      <c r="CR19" s="629" t="s">
        <v>130</v>
      </c>
      <c r="CS19" s="630"/>
      <c r="CT19" s="630"/>
      <c r="CU19" s="630"/>
      <c r="CV19" s="630"/>
      <c r="CW19" s="630"/>
      <c r="CX19" s="630"/>
      <c r="CY19" s="631"/>
      <c r="CZ19" s="632" t="s">
        <v>130</v>
      </c>
      <c r="DA19" s="632"/>
      <c r="DB19" s="632"/>
      <c r="DC19" s="632"/>
      <c r="DD19" s="638" t="s">
        <v>130</v>
      </c>
      <c r="DE19" s="630"/>
      <c r="DF19" s="630"/>
      <c r="DG19" s="630"/>
      <c r="DH19" s="630"/>
      <c r="DI19" s="630"/>
      <c r="DJ19" s="630"/>
      <c r="DK19" s="630"/>
      <c r="DL19" s="630"/>
      <c r="DM19" s="630"/>
      <c r="DN19" s="630"/>
      <c r="DO19" s="630"/>
      <c r="DP19" s="631"/>
      <c r="DQ19" s="638" t="s">
        <v>175</v>
      </c>
      <c r="DR19" s="630"/>
      <c r="DS19" s="630"/>
      <c r="DT19" s="630"/>
      <c r="DU19" s="630"/>
      <c r="DV19" s="630"/>
      <c r="DW19" s="630"/>
      <c r="DX19" s="630"/>
      <c r="DY19" s="630"/>
      <c r="DZ19" s="630"/>
      <c r="EA19" s="630"/>
      <c r="EB19" s="630"/>
      <c r="EC19" s="639"/>
    </row>
    <row r="20" spans="2:133" ht="11.25" customHeight="1" x14ac:dyDescent="0.2">
      <c r="B20" s="626" t="s">
        <v>276</v>
      </c>
      <c r="C20" s="627"/>
      <c r="D20" s="627"/>
      <c r="E20" s="627"/>
      <c r="F20" s="627"/>
      <c r="G20" s="627"/>
      <c r="H20" s="627"/>
      <c r="I20" s="627"/>
      <c r="J20" s="627"/>
      <c r="K20" s="627"/>
      <c r="L20" s="627"/>
      <c r="M20" s="627"/>
      <c r="N20" s="627"/>
      <c r="O20" s="627"/>
      <c r="P20" s="627"/>
      <c r="Q20" s="628"/>
      <c r="R20" s="629">
        <v>31485</v>
      </c>
      <c r="S20" s="630"/>
      <c r="T20" s="630"/>
      <c r="U20" s="630"/>
      <c r="V20" s="630"/>
      <c r="W20" s="630"/>
      <c r="X20" s="630"/>
      <c r="Y20" s="631"/>
      <c r="Z20" s="632">
        <v>0</v>
      </c>
      <c r="AA20" s="632"/>
      <c r="AB20" s="632"/>
      <c r="AC20" s="632"/>
      <c r="AD20" s="633">
        <v>31485</v>
      </c>
      <c r="AE20" s="633"/>
      <c r="AF20" s="633"/>
      <c r="AG20" s="633"/>
      <c r="AH20" s="633"/>
      <c r="AI20" s="633"/>
      <c r="AJ20" s="633"/>
      <c r="AK20" s="633"/>
      <c r="AL20" s="634">
        <v>0</v>
      </c>
      <c r="AM20" s="635"/>
      <c r="AN20" s="635"/>
      <c r="AO20" s="636"/>
      <c r="AP20" s="626" t="s">
        <v>277</v>
      </c>
      <c r="AQ20" s="627"/>
      <c r="AR20" s="627"/>
      <c r="AS20" s="627"/>
      <c r="AT20" s="627"/>
      <c r="AU20" s="627"/>
      <c r="AV20" s="627"/>
      <c r="AW20" s="627"/>
      <c r="AX20" s="627"/>
      <c r="AY20" s="627"/>
      <c r="AZ20" s="627"/>
      <c r="BA20" s="627"/>
      <c r="BB20" s="627"/>
      <c r="BC20" s="627"/>
      <c r="BD20" s="627"/>
      <c r="BE20" s="627"/>
      <c r="BF20" s="628"/>
      <c r="BG20" s="629">
        <v>31734</v>
      </c>
      <c r="BH20" s="630"/>
      <c r="BI20" s="630"/>
      <c r="BJ20" s="630"/>
      <c r="BK20" s="630"/>
      <c r="BL20" s="630"/>
      <c r="BM20" s="630"/>
      <c r="BN20" s="631"/>
      <c r="BO20" s="632">
        <v>0.1</v>
      </c>
      <c r="BP20" s="632"/>
      <c r="BQ20" s="632"/>
      <c r="BR20" s="632"/>
      <c r="BS20" s="633" t="s">
        <v>130</v>
      </c>
      <c r="BT20" s="633"/>
      <c r="BU20" s="633"/>
      <c r="BV20" s="633"/>
      <c r="BW20" s="633"/>
      <c r="BX20" s="633"/>
      <c r="BY20" s="633"/>
      <c r="BZ20" s="633"/>
      <c r="CA20" s="633"/>
      <c r="CB20" s="637"/>
      <c r="CD20" s="644" t="s">
        <v>278</v>
      </c>
      <c r="CE20" s="645"/>
      <c r="CF20" s="645"/>
      <c r="CG20" s="645"/>
      <c r="CH20" s="645"/>
      <c r="CI20" s="645"/>
      <c r="CJ20" s="645"/>
      <c r="CK20" s="645"/>
      <c r="CL20" s="645"/>
      <c r="CM20" s="645"/>
      <c r="CN20" s="645"/>
      <c r="CO20" s="645"/>
      <c r="CP20" s="645"/>
      <c r="CQ20" s="646"/>
      <c r="CR20" s="629">
        <v>166672922</v>
      </c>
      <c r="CS20" s="630"/>
      <c r="CT20" s="630"/>
      <c r="CU20" s="630"/>
      <c r="CV20" s="630"/>
      <c r="CW20" s="630"/>
      <c r="CX20" s="630"/>
      <c r="CY20" s="631"/>
      <c r="CZ20" s="632">
        <v>100</v>
      </c>
      <c r="DA20" s="632"/>
      <c r="DB20" s="632"/>
      <c r="DC20" s="632"/>
      <c r="DD20" s="638">
        <v>9017827</v>
      </c>
      <c r="DE20" s="630"/>
      <c r="DF20" s="630"/>
      <c r="DG20" s="630"/>
      <c r="DH20" s="630"/>
      <c r="DI20" s="630"/>
      <c r="DJ20" s="630"/>
      <c r="DK20" s="630"/>
      <c r="DL20" s="630"/>
      <c r="DM20" s="630"/>
      <c r="DN20" s="630"/>
      <c r="DO20" s="630"/>
      <c r="DP20" s="631"/>
      <c r="DQ20" s="638">
        <v>102110527</v>
      </c>
      <c r="DR20" s="630"/>
      <c r="DS20" s="630"/>
      <c r="DT20" s="630"/>
      <c r="DU20" s="630"/>
      <c r="DV20" s="630"/>
      <c r="DW20" s="630"/>
      <c r="DX20" s="630"/>
      <c r="DY20" s="630"/>
      <c r="DZ20" s="630"/>
      <c r="EA20" s="630"/>
      <c r="EB20" s="630"/>
      <c r="EC20" s="639"/>
    </row>
    <row r="21" spans="2:133" ht="11.25" customHeight="1" x14ac:dyDescent="0.2">
      <c r="B21" s="626" t="s">
        <v>279</v>
      </c>
      <c r="C21" s="627"/>
      <c r="D21" s="627"/>
      <c r="E21" s="627"/>
      <c r="F21" s="627"/>
      <c r="G21" s="627"/>
      <c r="H21" s="627"/>
      <c r="I21" s="627"/>
      <c r="J21" s="627"/>
      <c r="K21" s="627"/>
      <c r="L21" s="627"/>
      <c r="M21" s="627"/>
      <c r="N21" s="627"/>
      <c r="O21" s="627"/>
      <c r="P21" s="627"/>
      <c r="Q21" s="628"/>
      <c r="R21" s="629">
        <v>1483</v>
      </c>
      <c r="S21" s="630"/>
      <c r="T21" s="630"/>
      <c r="U21" s="630"/>
      <c r="V21" s="630"/>
      <c r="W21" s="630"/>
      <c r="X21" s="630"/>
      <c r="Y21" s="631"/>
      <c r="Z21" s="632">
        <v>0</v>
      </c>
      <c r="AA21" s="632"/>
      <c r="AB21" s="632"/>
      <c r="AC21" s="632"/>
      <c r="AD21" s="633">
        <v>1483</v>
      </c>
      <c r="AE21" s="633"/>
      <c r="AF21" s="633"/>
      <c r="AG21" s="633"/>
      <c r="AH21" s="633"/>
      <c r="AI21" s="633"/>
      <c r="AJ21" s="633"/>
      <c r="AK21" s="633"/>
      <c r="AL21" s="634">
        <v>0</v>
      </c>
      <c r="AM21" s="635"/>
      <c r="AN21" s="635"/>
      <c r="AO21" s="636"/>
      <c r="AP21" s="648" t="s">
        <v>280</v>
      </c>
      <c r="AQ21" s="649"/>
      <c r="AR21" s="649"/>
      <c r="AS21" s="649"/>
      <c r="AT21" s="649"/>
      <c r="AU21" s="649"/>
      <c r="AV21" s="649"/>
      <c r="AW21" s="649"/>
      <c r="AX21" s="649"/>
      <c r="AY21" s="649"/>
      <c r="AZ21" s="649"/>
      <c r="BA21" s="649"/>
      <c r="BB21" s="649"/>
      <c r="BC21" s="649"/>
      <c r="BD21" s="649"/>
      <c r="BE21" s="649"/>
      <c r="BF21" s="650"/>
      <c r="BG21" s="629">
        <v>31734</v>
      </c>
      <c r="BH21" s="630"/>
      <c r="BI21" s="630"/>
      <c r="BJ21" s="630"/>
      <c r="BK21" s="630"/>
      <c r="BL21" s="630"/>
      <c r="BM21" s="630"/>
      <c r="BN21" s="631"/>
      <c r="BO21" s="632">
        <v>0.1</v>
      </c>
      <c r="BP21" s="632"/>
      <c r="BQ21" s="632"/>
      <c r="BR21" s="632"/>
      <c r="BS21" s="633" t="s">
        <v>236</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2">
      <c r="B22" s="665" t="s">
        <v>281</v>
      </c>
      <c r="C22" s="666"/>
      <c r="D22" s="666"/>
      <c r="E22" s="666"/>
      <c r="F22" s="666"/>
      <c r="G22" s="666"/>
      <c r="H22" s="666"/>
      <c r="I22" s="666"/>
      <c r="J22" s="666"/>
      <c r="K22" s="666"/>
      <c r="L22" s="666"/>
      <c r="M22" s="666"/>
      <c r="N22" s="666"/>
      <c r="O22" s="666"/>
      <c r="P22" s="666"/>
      <c r="Q22" s="667"/>
      <c r="R22" s="629" t="s">
        <v>130</v>
      </c>
      <c r="S22" s="630"/>
      <c r="T22" s="630"/>
      <c r="U22" s="630"/>
      <c r="V22" s="630"/>
      <c r="W22" s="630"/>
      <c r="X22" s="630"/>
      <c r="Y22" s="631"/>
      <c r="Z22" s="632" t="s">
        <v>175</v>
      </c>
      <c r="AA22" s="632"/>
      <c r="AB22" s="632"/>
      <c r="AC22" s="632"/>
      <c r="AD22" s="633" t="s">
        <v>130</v>
      </c>
      <c r="AE22" s="633"/>
      <c r="AF22" s="633"/>
      <c r="AG22" s="633"/>
      <c r="AH22" s="633"/>
      <c r="AI22" s="633"/>
      <c r="AJ22" s="633"/>
      <c r="AK22" s="633"/>
      <c r="AL22" s="634" t="s">
        <v>130</v>
      </c>
      <c r="AM22" s="635"/>
      <c r="AN22" s="635"/>
      <c r="AO22" s="636"/>
      <c r="AP22" s="648" t="s">
        <v>282</v>
      </c>
      <c r="AQ22" s="649"/>
      <c r="AR22" s="649"/>
      <c r="AS22" s="649"/>
      <c r="AT22" s="649"/>
      <c r="AU22" s="649"/>
      <c r="AV22" s="649"/>
      <c r="AW22" s="649"/>
      <c r="AX22" s="649"/>
      <c r="AY22" s="649"/>
      <c r="AZ22" s="649"/>
      <c r="BA22" s="649"/>
      <c r="BB22" s="649"/>
      <c r="BC22" s="649"/>
      <c r="BD22" s="649"/>
      <c r="BE22" s="649"/>
      <c r="BF22" s="650"/>
      <c r="BG22" s="629" t="s">
        <v>236</v>
      </c>
      <c r="BH22" s="630"/>
      <c r="BI22" s="630"/>
      <c r="BJ22" s="630"/>
      <c r="BK22" s="630"/>
      <c r="BL22" s="630"/>
      <c r="BM22" s="630"/>
      <c r="BN22" s="631"/>
      <c r="BO22" s="632" t="s">
        <v>130</v>
      </c>
      <c r="BP22" s="632"/>
      <c r="BQ22" s="632"/>
      <c r="BR22" s="632"/>
      <c r="BS22" s="633" t="s">
        <v>236</v>
      </c>
      <c r="BT22" s="633"/>
      <c r="BU22" s="633"/>
      <c r="BV22" s="633"/>
      <c r="BW22" s="633"/>
      <c r="BX22" s="633"/>
      <c r="BY22" s="633"/>
      <c r="BZ22" s="633"/>
      <c r="CA22" s="633"/>
      <c r="CB22" s="637"/>
      <c r="CD22" s="611" t="s">
        <v>283</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2">
      <c r="B23" s="626" t="s">
        <v>284</v>
      </c>
      <c r="C23" s="627"/>
      <c r="D23" s="627"/>
      <c r="E23" s="627"/>
      <c r="F23" s="627"/>
      <c r="G23" s="627"/>
      <c r="H23" s="627"/>
      <c r="I23" s="627"/>
      <c r="J23" s="627"/>
      <c r="K23" s="627"/>
      <c r="L23" s="627"/>
      <c r="M23" s="627"/>
      <c r="N23" s="627"/>
      <c r="O23" s="627"/>
      <c r="P23" s="627"/>
      <c r="Q23" s="628"/>
      <c r="R23" s="629" t="s">
        <v>130</v>
      </c>
      <c r="S23" s="630"/>
      <c r="T23" s="630"/>
      <c r="U23" s="630"/>
      <c r="V23" s="630"/>
      <c r="W23" s="630"/>
      <c r="X23" s="630"/>
      <c r="Y23" s="631"/>
      <c r="Z23" s="632" t="s">
        <v>130</v>
      </c>
      <c r="AA23" s="632"/>
      <c r="AB23" s="632"/>
      <c r="AC23" s="632"/>
      <c r="AD23" s="633" t="s">
        <v>130</v>
      </c>
      <c r="AE23" s="633"/>
      <c r="AF23" s="633"/>
      <c r="AG23" s="633"/>
      <c r="AH23" s="633"/>
      <c r="AI23" s="633"/>
      <c r="AJ23" s="633"/>
      <c r="AK23" s="633"/>
      <c r="AL23" s="634" t="s">
        <v>236</v>
      </c>
      <c r="AM23" s="635"/>
      <c r="AN23" s="635"/>
      <c r="AO23" s="636"/>
      <c r="AP23" s="648" t="s">
        <v>285</v>
      </c>
      <c r="AQ23" s="649"/>
      <c r="AR23" s="649"/>
      <c r="AS23" s="649"/>
      <c r="AT23" s="649"/>
      <c r="AU23" s="649"/>
      <c r="AV23" s="649"/>
      <c r="AW23" s="649"/>
      <c r="AX23" s="649"/>
      <c r="AY23" s="649"/>
      <c r="AZ23" s="649"/>
      <c r="BA23" s="649"/>
      <c r="BB23" s="649"/>
      <c r="BC23" s="649"/>
      <c r="BD23" s="649"/>
      <c r="BE23" s="649"/>
      <c r="BF23" s="650"/>
      <c r="BG23" s="629" t="s">
        <v>236</v>
      </c>
      <c r="BH23" s="630"/>
      <c r="BI23" s="630"/>
      <c r="BJ23" s="630"/>
      <c r="BK23" s="630"/>
      <c r="BL23" s="630"/>
      <c r="BM23" s="630"/>
      <c r="BN23" s="631"/>
      <c r="BO23" s="632" t="s">
        <v>130</v>
      </c>
      <c r="BP23" s="632"/>
      <c r="BQ23" s="632"/>
      <c r="BR23" s="632"/>
      <c r="BS23" s="633" t="s">
        <v>130</v>
      </c>
      <c r="BT23" s="633"/>
      <c r="BU23" s="633"/>
      <c r="BV23" s="633"/>
      <c r="BW23" s="633"/>
      <c r="BX23" s="633"/>
      <c r="BY23" s="633"/>
      <c r="BZ23" s="633"/>
      <c r="CA23" s="633"/>
      <c r="CB23" s="637"/>
      <c r="CD23" s="611" t="s">
        <v>224</v>
      </c>
      <c r="CE23" s="612"/>
      <c r="CF23" s="612"/>
      <c r="CG23" s="612"/>
      <c r="CH23" s="612"/>
      <c r="CI23" s="612"/>
      <c r="CJ23" s="612"/>
      <c r="CK23" s="612"/>
      <c r="CL23" s="612"/>
      <c r="CM23" s="612"/>
      <c r="CN23" s="612"/>
      <c r="CO23" s="612"/>
      <c r="CP23" s="612"/>
      <c r="CQ23" s="613"/>
      <c r="CR23" s="611" t="s">
        <v>286</v>
      </c>
      <c r="CS23" s="612"/>
      <c r="CT23" s="612"/>
      <c r="CU23" s="612"/>
      <c r="CV23" s="612"/>
      <c r="CW23" s="612"/>
      <c r="CX23" s="612"/>
      <c r="CY23" s="613"/>
      <c r="CZ23" s="611" t="s">
        <v>287</v>
      </c>
      <c r="DA23" s="612"/>
      <c r="DB23" s="612"/>
      <c r="DC23" s="613"/>
      <c r="DD23" s="611" t="s">
        <v>288</v>
      </c>
      <c r="DE23" s="612"/>
      <c r="DF23" s="612"/>
      <c r="DG23" s="612"/>
      <c r="DH23" s="612"/>
      <c r="DI23" s="612"/>
      <c r="DJ23" s="612"/>
      <c r="DK23" s="613"/>
      <c r="DL23" s="660" t="s">
        <v>289</v>
      </c>
      <c r="DM23" s="661"/>
      <c r="DN23" s="661"/>
      <c r="DO23" s="661"/>
      <c r="DP23" s="661"/>
      <c r="DQ23" s="661"/>
      <c r="DR23" s="661"/>
      <c r="DS23" s="661"/>
      <c r="DT23" s="661"/>
      <c r="DU23" s="661"/>
      <c r="DV23" s="662"/>
      <c r="DW23" s="611" t="s">
        <v>290</v>
      </c>
      <c r="DX23" s="612"/>
      <c r="DY23" s="612"/>
      <c r="DZ23" s="612"/>
      <c r="EA23" s="612"/>
      <c r="EB23" s="612"/>
      <c r="EC23" s="613"/>
    </row>
    <row r="24" spans="2:133" ht="11.25" customHeight="1" x14ac:dyDescent="0.2">
      <c r="B24" s="626" t="s">
        <v>291</v>
      </c>
      <c r="C24" s="627"/>
      <c r="D24" s="627"/>
      <c r="E24" s="627"/>
      <c r="F24" s="627"/>
      <c r="G24" s="627"/>
      <c r="H24" s="627"/>
      <c r="I24" s="627"/>
      <c r="J24" s="627"/>
      <c r="K24" s="627"/>
      <c r="L24" s="627"/>
      <c r="M24" s="627"/>
      <c r="N24" s="627"/>
      <c r="O24" s="627"/>
      <c r="P24" s="627"/>
      <c r="Q24" s="628"/>
      <c r="R24" s="629" t="s">
        <v>236</v>
      </c>
      <c r="S24" s="630"/>
      <c r="T24" s="630"/>
      <c r="U24" s="630"/>
      <c r="V24" s="630"/>
      <c r="W24" s="630"/>
      <c r="X24" s="630"/>
      <c r="Y24" s="631"/>
      <c r="Z24" s="632" t="s">
        <v>130</v>
      </c>
      <c r="AA24" s="632"/>
      <c r="AB24" s="632"/>
      <c r="AC24" s="632"/>
      <c r="AD24" s="633" t="s">
        <v>130</v>
      </c>
      <c r="AE24" s="633"/>
      <c r="AF24" s="633"/>
      <c r="AG24" s="633"/>
      <c r="AH24" s="633"/>
      <c r="AI24" s="633"/>
      <c r="AJ24" s="633"/>
      <c r="AK24" s="633"/>
      <c r="AL24" s="634" t="s">
        <v>130</v>
      </c>
      <c r="AM24" s="635"/>
      <c r="AN24" s="635"/>
      <c r="AO24" s="636"/>
      <c r="AP24" s="648" t="s">
        <v>292</v>
      </c>
      <c r="AQ24" s="649"/>
      <c r="AR24" s="649"/>
      <c r="AS24" s="649"/>
      <c r="AT24" s="649"/>
      <c r="AU24" s="649"/>
      <c r="AV24" s="649"/>
      <c r="AW24" s="649"/>
      <c r="AX24" s="649"/>
      <c r="AY24" s="649"/>
      <c r="AZ24" s="649"/>
      <c r="BA24" s="649"/>
      <c r="BB24" s="649"/>
      <c r="BC24" s="649"/>
      <c r="BD24" s="649"/>
      <c r="BE24" s="649"/>
      <c r="BF24" s="650"/>
      <c r="BG24" s="629" t="s">
        <v>130</v>
      </c>
      <c r="BH24" s="630"/>
      <c r="BI24" s="630"/>
      <c r="BJ24" s="630"/>
      <c r="BK24" s="630"/>
      <c r="BL24" s="630"/>
      <c r="BM24" s="630"/>
      <c r="BN24" s="631"/>
      <c r="BO24" s="632" t="s">
        <v>130</v>
      </c>
      <c r="BP24" s="632"/>
      <c r="BQ24" s="632"/>
      <c r="BR24" s="632"/>
      <c r="BS24" s="633" t="s">
        <v>175</v>
      </c>
      <c r="BT24" s="633"/>
      <c r="BU24" s="633"/>
      <c r="BV24" s="633"/>
      <c r="BW24" s="633"/>
      <c r="BX24" s="633"/>
      <c r="BY24" s="633"/>
      <c r="BZ24" s="633"/>
      <c r="CA24" s="633"/>
      <c r="CB24" s="637"/>
      <c r="CD24" s="640" t="s">
        <v>293</v>
      </c>
      <c r="CE24" s="641"/>
      <c r="CF24" s="641"/>
      <c r="CG24" s="641"/>
      <c r="CH24" s="641"/>
      <c r="CI24" s="641"/>
      <c r="CJ24" s="641"/>
      <c r="CK24" s="641"/>
      <c r="CL24" s="641"/>
      <c r="CM24" s="641"/>
      <c r="CN24" s="641"/>
      <c r="CO24" s="641"/>
      <c r="CP24" s="641"/>
      <c r="CQ24" s="642"/>
      <c r="CR24" s="618">
        <v>89724481</v>
      </c>
      <c r="CS24" s="619"/>
      <c r="CT24" s="619"/>
      <c r="CU24" s="619"/>
      <c r="CV24" s="619"/>
      <c r="CW24" s="619"/>
      <c r="CX24" s="619"/>
      <c r="CY24" s="620"/>
      <c r="CZ24" s="623">
        <v>53.8</v>
      </c>
      <c r="DA24" s="624"/>
      <c r="DB24" s="624"/>
      <c r="DC24" s="643"/>
      <c r="DD24" s="671">
        <v>45989796</v>
      </c>
      <c r="DE24" s="619"/>
      <c r="DF24" s="619"/>
      <c r="DG24" s="619"/>
      <c r="DH24" s="619"/>
      <c r="DI24" s="619"/>
      <c r="DJ24" s="619"/>
      <c r="DK24" s="620"/>
      <c r="DL24" s="671">
        <v>44597060</v>
      </c>
      <c r="DM24" s="619"/>
      <c r="DN24" s="619"/>
      <c r="DO24" s="619"/>
      <c r="DP24" s="619"/>
      <c r="DQ24" s="619"/>
      <c r="DR24" s="619"/>
      <c r="DS24" s="619"/>
      <c r="DT24" s="619"/>
      <c r="DU24" s="619"/>
      <c r="DV24" s="620"/>
      <c r="DW24" s="623">
        <v>45.6</v>
      </c>
      <c r="DX24" s="624"/>
      <c r="DY24" s="624"/>
      <c r="DZ24" s="624"/>
      <c r="EA24" s="624"/>
      <c r="EB24" s="624"/>
      <c r="EC24" s="625"/>
    </row>
    <row r="25" spans="2:133" ht="11.25" customHeight="1" x14ac:dyDescent="0.2">
      <c r="B25" s="626" t="s">
        <v>294</v>
      </c>
      <c r="C25" s="627"/>
      <c r="D25" s="627"/>
      <c r="E25" s="627"/>
      <c r="F25" s="627"/>
      <c r="G25" s="627"/>
      <c r="H25" s="627"/>
      <c r="I25" s="627"/>
      <c r="J25" s="627"/>
      <c r="K25" s="627"/>
      <c r="L25" s="627"/>
      <c r="M25" s="627"/>
      <c r="N25" s="627"/>
      <c r="O25" s="627"/>
      <c r="P25" s="627"/>
      <c r="Q25" s="628"/>
      <c r="R25" s="629" t="s">
        <v>130</v>
      </c>
      <c r="S25" s="630"/>
      <c r="T25" s="630"/>
      <c r="U25" s="630"/>
      <c r="V25" s="630"/>
      <c r="W25" s="630"/>
      <c r="X25" s="630"/>
      <c r="Y25" s="631"/>
      <c r="Z25" s="632" t="s">
        <v>130</v>
      </c>
      <c r="AA25" s="632"/>
      <c r="AB25" s="632"/>
      <c r="AC25" s="632"/>
      <c r="AD25" s="633" t="s">
        <v>130</v>
      </c>
      <c r="AE25" s="633"/>
      <c r="AF25" s="633"/>
      <c r="AG25" s="633"/>
      <c r="AH25" s="633"/>
      <c r="AI25" s="633"/>
      <c r="AJ25" s="633"/>
      <c r="AK25" s="633"/>
      <c r="AL25" s="634" t="s">
        <v>130</v>
      </c>
      <c r="AM25" s="635"/>
      <c r="AN25" s="635"/>
      <c r="AO25" s="636"/>
      <c r="AP25" s="648" t="s">
        <v>295</v>
      </c>
      <c r="AQ25" s="649"/>
      <c r="AR25" s="649"/>
      <c r="AS25" s="649"/>
      <c r="AT25" s="649"/>
      <c r="AU25" s="649"/>
      <c r="AV25" s="649"/>
      <c r="AW25" s="649"/>
      <c r="AX25" s="649"/>
      <c r="AY25" s="649"/>
      <c r="AZ25" s="649"/>
      <c r="BA25" s="649"/>
      <c r="BB25" s="649"/>
      <c r="BC25" s="649"/>
      <c r="BD25" s="649"/>
      <c r="BE25" s="649"/>
      <c r="BF25" s="650"/>
      <c r="BG25" s="629" t="s">
        <v>130</v>
      </c>
      <c r="BH25" s="630"/>
      <c r="BI25" s="630"/>
      <c r="BJ25" s="630"/>
      <c r="BK25" s="630"/>
      <c r="BL25" s="630"/>
      <c r="BM25" s="630"/>
      <c r="BN25" s="631"/>
      <c r="BO25" s="632" t="s">
        <v>130</v>
      </c>
      <c r="BP25" s="632"/>
      <c r="BQ25" s="632"/>
      <c r="BR25" s="632"/>
      <c r="BS25" s="633" t="s">
        <v>175</v>
      </c>
      <c r="BT25" s="633"/>
      <c r="BU25" s="633"/>
      <c r="BV25" s="633"/>
      <c r="BW25" s="633"/>
      <c r="BX25" s="633"/>
      <c r="BY25" s="633"/>
      <c r="BZ25" s="633"/>
      <c r="CA25" s="633"/>
      <c r="CB25" s="637"/>
      <c r="CD25" s="644" t="s">
        <v>296</v>
      </c>
      <c r="CE25" s="645"/>
      <c r="CF25" s="645"/>
      <c r="CG25" s="645"/>
      <c r="CH25" s="645"/>
      <c r="CI25" s="645"/>
      <c r="CJ25" s="645"/>
      <c r="CK25" s="645"/>
      <c r="CL25" s="645"/>
      <c r="CM25" s="645"/>
      <c r="CN25" s="645"/>
      <c r="CO25" s="645"/>
      <c r="CP25" s="645"/>
      <c r="CQ25" s="646"/>
      <c r="CR25" s="629">
        <v>27318898</v>
      </c>
      <c r="CS25" s="668"/>
      <c r="CT25" s="668"/>
      <c r="CU25" s="668"/>
      <c r="CV25" s="668"/>
      <c r="CW25" s="668"/>
      <c r="CX25" s="668"/>
      <c r="CY25" s="669"/>
      <c r="CZ25" s="634">
        <v>16.399999999999999</v>
      </c>
      <c r="DA25" s="663"/>
      <c r="DB25" s="663"/>
      <c r="DC25" s="670"/>
      <c r="DD25" s="638">
        <v>25198106</v>
      </c>
      <c r="DE25" s="668"/>
      <c r="DF25" s="668"/>
      <c r="DG25" s="668"/>
      <c r="DH25" s="668"/>
      <c r="DI25" s="668"/>
      <c r="DJ25" s="668"/>
      <c r="DK25" s="669"/>
      <c r="DL25" s="638">
        <v>24428720</v>
      </c>
      <c r="DM25" s="668"/>
      <c r="DN25" s="668"/>
      <c r="DO25" s="668"/>
      <c r="DP25" s="668"/>
      <c r="DQ25" s="668"/>
      <c r="DR25" s="668"/>
      <c r="DS25" s="668"/>
      <c r="DT25" s="668"/>
      <c r="DU25" s="668"/>
      <c r="DV25" s="669"/>
      <c r="DW25" s="634">
        <v>25</v>
      </c>
      <c r="DX25" s="663"/>
      <c r="DY25" s="663"/>
      <c r="DZ25" s="663"/>
      <c r="EA25" s="663"/>
      <c r="EB25" s="663"/>
      <c r="EC25" s="664"/>
    </row>
    <row r="26" spans="2:133" ht="11.25" customHeight="1" x14ac:dyDescent="0.2">
      <c r="B26" s="626" t="s">
        <v>297</v>
      </c>
      <c r="C26" s="627"/>
      <c r="D26" s="627"/>
      <c r="E26" s="627"/>
      <c r="F26" s="627"/>
      <c r="G26" s="627"/>
      <c r="H26" s="627"/>
      <c r="I26" s="627"/>
      <c r="J26" s="627"/>
      <c r="K26" s="627"/>
      <c r="L26" s="627"/>
      <c r="M26" s="627"/>
      <c r="N26" s="627"/>
      <c r="O26" s="627"/>
      <c r="P26" s="627"/>
      <c r="Q26" s="628"/>
      <c r="R26" s="629" t="s">
        <v>175</v>
      </c>
      <c r="S26" s="630"/>
      <c r="T26" s="630"/>
      <c r="U26" s="630"/>
      <c r="V26" s="630"/>
      <c r="W26" s="630"/>
      <c r="X26" s="630"/>
      <c r="Y26" s="631"/>
      <c r="Z26" s="632" t="s">
        <v>236</v>
      </c>
      <c r="AA26" s="632"/>
      <c r="AB26" s="632"/>
      <c r="AC26" s="632"/>
      <c r="AD26" s="633" t="s">
        <v>130</v>
      </c>
      <c r="AE26" s="633"/>
      <c r="AF26" s="633"/>
      <c r="AG26" s="633"/>
      <c r="AH26" s="633"/>
      <c r="AI26" s="633"/>
      <c r="AJ26" s="633"/>
      <c r="AK26" s="633"/>
      <c r="AL26" s="634" t="s">
        <v>236</v>
      </c>
      <c r="AM26" s="635"/>
      <c r="AN26" s="635"/>
      <c r="AO26" s="636"/>
      <c r="AP26" s="648" t="s">
        <v>298</v>
      </c>
      <c r="AQ26" s="678"/>
      <c r="AR26" s="678"/>
      <c r="AS26" s="678"/>
      <c r="AT26" s="678"/>
      <c r="AU26" s="678"/>
      <c r="AV26" s="678"/>
      <c r="AW26" s="678"/>
      <c r="AX26" s="678"/>
      <c r="AY26" s="678"/>
      <c r="AZ26" s="678"/>
      <c r="BA26" s="678"/>
      <c r="BB26" s="678"/>
      <c r="BC26" s="678"/>
      <c r="BD26" s="678"/>
      <c r="BE26" s="678"/>
      <c r="BF26" s="650"/>
      <c r="BG26" s="629" t="s">
        <v>130</v>
      </c>
      <c r="BH26" s="630"/>
      <c r="BI26" s="630"/>
      <c r="BJ26" s="630"/>
      <c r="BK26" s="630"/>
      <c r="BL26" s="630"/>
      <c r="BM26" s="630"/>
      <c r="BN26" s="631"/>
      <c r="BO26" s="632" t="s">
        <v>130</v>
      </c>
      <c r="BP26" s="632"/>
      <c r="BQ26" s="632"/>
      <c r="BR26" s="632"/>
      <c r="BS26" s="633" t="s">
        <v>130</v>
      </c>
      <c r="BT26" s="633"/>
      <c r="BU26" s="633"/>
      <c r="BV26" s="633"/>
      <c r="BW26" s="633"/>
      <c r="BX26" s="633"/>
      <c r="BY26" s="633"/>
      <c r="BZ26" s="633"/>
      <c r="CA26" s="633"/>
      <c r="CB26" s="637"/>
      <c r="CD26" s="644" t="s">
        <v>299</v>
      </c>
      <c r="CE26" s="645"/>
      <c r="CF26" s="645"/>
      <c r="CG26" s="645"/>
      <c r="CH26" s="645"/>
      <c r="CI26" s="645"/>
      <c r="CJ26" s="645"/>
      <c r="CK26" s="645"/>
      <c r="CL26" s="645"/>
      <c r="CM26" s="645"/>
      <c r="CN26" s="645"/>
      <c r="CO26" s="645"/>
      <c r="CP26" s="645"/>
      <c r="CQ26" s="646"/>
      <c r="CR26" s="629">
        <v>17273171</v>
      </c>
      <c r="CS26" s="630"/>
      <c r="CT26" s="630"/>
      <c r="CU26" s="630"/>
      <c r="CV26" s="630"/>
      <c r="CW26" s="630"/>
      <c r="CX26" s="630"/>
      <c r="CY26" s="631"/>
      <c r="CZ26" s="634">
        <v>10.4</v>
      </c>
      <c r="DA26" s="663"/>
      <c r="DB26" s="663"/>
      <c r="DC26" s="670"/>
      <c r="DD26" s="638">
        <v>16064574</v>
      </c>
      <c r="DE26" s="630"/>
      <c r="DF26" s="630"/>
      <c r="DG26" s="630"/>
      <c r="DH26" s="630"/>
      <c r="DI26" s="630"/>
      <c r="DJ26" s="630"/>
      <c r="DK26" s="631"/>
      <c r="DL26" s="638" t="s">
        <v>175</v>
      </c>
      <c r="DM26" s="630"/>
      <c r="DN26" s="630"/>
      <c r="DO26" s="630"/>
      <c r="DP26" s="630"/>
      <c r="DQ26" s="630"/>
      <c r="DR26" s="630"/>
      <c r="DS26" s="630"/>
      <c r="DT26" s="630"/>
      <c r="DU26" s="630"/>
      <c r="DV26" s="631"/>
      <c r="DW26" s="634" t="s">
        <v>130</v>
      </c>
      <c r="DX26" s="663"/>
      <c r="DY26" s="663"/>
      <c r="DZ26" s="663"/>
      <c r="EA26" s="663"/>
      <c r="EB26" s="663"/>
      <c r="EC26" s="664"/>
    </row>
    <row r="27" spans="2:133" ht="11.25" customHeight="1" x14ac:dyDescent="0.2">
      <c r="B27" s="626" t="s">
        <v>300</v>
      </c>
      <c r="C27" s="627"/>
      <c r="D27" s="627"/>
      <c r="E27" s="627"/>
      <c r="F27" s="627"/>
      <c r="G27" s="627"/>
      <c r="H27" s="627"/>
      <c r="I27" s="627"/>
      <c r="J27" s="627"/>
      <c r="K27" s="627"/>
      <c r="L27" s="627"/>
      <c r="M27" s="627"/>
      <c r="N27" s="627"/>
      <c r="O27" s="627"/>
      <c r="P27" s="627"/>
      <c r="Q27" s="628"/>
      <c r="R27" s="629">
        <v>65891486</v>
      </c>
      <c r="S27" s="630"/>
      <c r="T27" s="630"/>
      <c r="U27" s="630"/>
      <c r="V27" s="630"/>
      <c r="W27" s="630"/>
      <c r="X27" s="630"/>
      <c r="Y27" s="631"/>
      <c r="Z27" s="632">
        <v>38.1</v>
      </c>
      <c r="AA27" s="632"/>
      <c r="AB27" s="632"/>
      <c r="AC27" s="632"/>
      <c r="AD27" s="633">
        <v>65891486</v>
      </c>
      <c r="AE27" s="633"/>
      <c r="AF27" s="633"/>
      <c r="AG27" s="633"/>
      <c r="AH27" s="633"/>
      <c r="AI27" s="633"/>
      <c r="AJ27" s="633"/>
      <c r="AK27" s="633"/>
      <c r="AL27" s="634">
        <v>67.400000000000006</v>
      </c>
      <c r="AM27" s="635"/>
      <c r="AN27" s="635"/>
      <c r="AO27" s="636"/>
      <c r="AP27" s="626" t="s">
        <v>301</v>
      </c>
      <c r="AQ27" s="627"/>
      <c r="AR27" s="627"/>
      <c r="AS27" s="627"/>
      <c r="AT27" s="627"/>
      <c r="AU27" s="627"/>
      <c r="AV27" s="627"/>
      <c r="AW27" s="627"/>
      <c r="AX27" s="627"/>
      <c r="AY27" s="627"/>
      <c r="AZ27" s="627"/>
      <c r="BA27" s="627"/>
      <c r="BB27" s="627"/>
      <c r="BC27" s="627"/>
      <c r="BD27" s="627"/>
      <c r="BE27" s="627"/>
      <c r="BF27" s="628"/>
      <c r="BG27" s="629">
        <v>50506471</v>
      </c>
      <c r="BH27" s="630"/>
      <c r="BI27" s="630"/>
      <c r="BJ27" s="630"/>
      <c r="BK27" s="630"/>
      <c r="BL27" s="630"/>
      <c r="BM27" s="630"/>
      <c r="BN27" s="631"/>
      <c r="BO27" s="632">
        <v>100</v>
      </c>
      <c r="BP27" s="632"/>
      <c r="BQ27" s="632"/>
      <c r="BR27" s="632"/>
      <c r="BS27" s="633" t="s">
        <v>130</v>
      </c>
      <c r="BT27" s="633"/>
      <c r="BU27" s="633"/>
      <c r="BV27" s="633"/>
      <c r="BW27" s="633"/>
      <c r="BX27" s="633"/>
      <c r="BY27" s="633"/>
      <c r="BZ27" s="633"/>
      <c r="CA27" s="633"/>
      <c r="CB27" s="637"/>
      <c r="CD27" s="644" t="s">
        <v>302</v>
      </c>
      <c r="CE27" s="645"/>
      <c r="CF27" s="645"/>
      <c r="CG27" s="645"/>
      <c r="CH27" s="645"/>
      <c r="CI27" s="645"/>
      <c r="CJ27" s="645"/>
      <c r="CK27" s="645"/>
      <c r="CL27" s="645"/>
      <c r="CM27" s="645"/>
      <c r="CN27" s="645"/>
      <c r="CO27" s="645"/>
      <c r="CP27" s="645"/>
      <c r="CQ27" s="646"/>
      <c r="CR27" s="629">
        <v>59742279</v>
      </c>
      <c r="CS27" s="668"/>
      <c r="CT27" s="668"/>
      <c r="CU27" s="668"/>
      <c r="CV27" s="668"/>
      <c r="CW27" s="668"/>
      <c r="CX27" s="668"/>
      <c r="CY27" s="669"/>
      <c r="CZ27" s="634">
        <v>35.799999999999997</v>
      </c>
      <c r="DA27" s="663"/>
      <c r="DB27" s="663"/>
      <c r="DC27" s="670"/>
      <c r="DD27" s="638">
        <v>18128386</v>
      </c>
      <c r="DE27" s="668"/>
      <c r="DF27" s="668"/>
      <c r="DG27" s="668"/>
      <c r="DH27" s="668"/>
      <c r="DI27" s="668"/>
      <c r="DJ27" s="668"/>
      <c r="DK27" s="669"/>
      <c r="DL27" s="638">
        <v>17505036</v>
      </c>
      <c r="DM27" s="668"/>
      <c r="DN27" s="668"/>
      <c r="DO27" s="668"/>
      <c r="DP27" s="668"/>
      <c r="DQ27" s="668"/>
      <c r="DR27" s="668"/>
      <c r="DS27" s="668"/>
      <c r="DT27" s="668"/>
      <c r="DU27" s="668"/>
      <c r="DV27" s="669"/>
      <c r="DW27" s="634">
        <v>17.899999999999999</v>
      </c>
      <c r="DX27" s="663"/>
      <c r="DY27" s="663"/>
      <c r="DZ27" s="663"/>
      <c r="EA27" s="663"/>
      <c r="EB27" s="663"/>
      <c r="EC27" s="664"/>
    </row>
    <row r="28" spans="2:133" ht="11.25" customHeight="1" x14ac:dyDescent="0.2">
      <c r="B28" s="626" t="s">
        <v>303</v>
      </c>
      <c r="C28" s="627"/>
      <c r="D28" s="627"/>
      <c r="E28" s="627"/>
      <c r="F28" s="627"/>
      <c r="G28" s="627"/>
      <c r="H28" s="627"/>
      <c r="I28" s="627"/>
      <c r="J28" s="627"/>
      <c r="K28" s="627"/>
      <c r="L28" s="627"/>
      <c r="M28" s="627"/>
      <c r="N28" s="627"/>
      <c r="O28" s="627"/>
      <c r="P28" s="627"/>
      <c r="Q28" s="628"/>
      <c r="R28" s="629">
        <v>34162</v>
      </c>
      <c r="S28" s="630"/>
      <c r="T28" s="630"/>
      <c r="U28" s="630"/>
      <c r="V28" s="630"/>
      <c r="W28" s="630"/>
      <c r="X28" s="630"/>
      <c r="Y28" s="631"/>
      <c r="Z28" s="632">
        <v>0</v>
      </c>
      <c r="AA28" s="632"/>
      <c r="AB28" s="632"/>
      <c r="AC28" s="632"/>
      <c r="AD28" s="633">
        <v>34162</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304</v>
      </c>
      <c r="CE28" s="645"/>
      <c r="CF28" s="645"/>
      <c r="CG28" s="645"/>
      <c r="CH28" s="645"/>
      <c r="CI28" s="645"/>
      <c r="CJ28" s="645"/>
      <c r="CK28" s="645"/>
      <c r="CL28" s="645"/>
      <c r="CM28" s="645"/>
      <c r="CN28" s="645"/>
      <c r="CO28" s="645"/>
      <c r="CP28" s="645"/>
      <c r="CQ28" s="646"/>
      <c r="CR28" s="629">
        <v>2663304</v>
      </c>
      <c r="CS28" s="630"/>
      <c r="CT28" s="630"/>
      <c r="CU28" s="630"/>
      <c r="CV28" s="630"/>
      <c r="CW28" s="630"/>
      <c r="CX28" s="630"/>
      <c r="CY28" s="631"/>
      <c r="CZ28" s="634">
        <v>1.6</v>
      </c>
      <c r="DA28" s="663"/>
      <c r="DB28" s="663"/>
      <c r="DC28" s="670"/>
      <c r="DD28" s="638">
        <v>2663304</v>
      </c>
      <c r="DE28" s="630"/>
      <c r="DF28" s="630"/>
      <c r="DG28" s="630"/>
      <c r="DH28" s="630"/>
      <c r="DI28" s="630"/>
      <c r="DJ28" s="630"/>
      <c r="DK28" s="631"/>
      <c r="DL28" s="638">
        <v>2663304</v>
      </c>
      <c r="DM28" s="630"/>
      <c r="DN28" s="630"/>
      <c r="DO28" s="630"/>
      <c r="DP28" s="630"/>
      <c r="DQ28" s="630"/>
      <c r="DR28" s="630"/>
      <c r="DS28" s="630"/>
      <c r="DT28" s="630"/>
      <c r="DU28" s="630"/>
      <c r="DV28" s="631"/>
      <c r="DW28" s="634">
        <v>2.7</v>
      </c>
      <c r="DX28" s="663"/>
      <c r="DY28" s="663"/>
      <c r="DZ28" s="663"/>
      <c r="EA28" s="663"/>
      <c r="EB28" s="663"/>
      <c r="EC28" s="664"/>
    </row>
    <row r="29" spans="2:133" ht="11.25" customHeight="1" x14ac:dyDescent="0.2">
      <c r="B29" s="626" t="s">
        <v>305</v>
      </c>
      <c r="C29" s="627"/>
      <c r="D29" s="627"/>
      <c r="E29" s="627"/>
      <c r="F29" s="627"/>
      <c r="G29" s="627"/>
      <c r="H29" s="627"/>
      <c r="I29" s="627"/>
      <c r="J29" s="627"/>
      <c r="K29" s="627"/>
      <c r="L29" s="627"/>
      <c r="M29" s="627"/>
      <c r="N29" s="627"/>
      <c r="O29" s="627"/>
      <c r="P29" s="627"/>
      <c r="Q29" s="628"/>
      <c r="R29" s="629">
        <v>1677200</v>
      </c>
      <c r="S29" s="630"/>
      <c r="T29" s="630"/>
      <c r="U29" s="630"/>
      <c r="V29" s="630"/>
      <c r="W29" s="630"/>
      <c r="X29" s="630"/>
      <c r="Y29" s="631"/>
      <c r="Z29" s="632">
        <v>1</v>
      </c>
      <c r="AA29" s="632"/>
      <c r="AB29" s="632"/>
      <c r="AC29" s="632"/>
      <c r="AD29" s="633" t="s">
        <v>130</v>
      </c>
      <c r="AE29" s="633"/>
      <c r="AF29" s="633"/>
      <c r="AG29" s="633"/>
      <c r="AH29" s="633"/>
      <c r="AI29" s="633"/>
      <c r="AJ29" s="633"/>
      <c r="AK29" s="633"/>
      <c r="AL29" s="634" t="s">
        <v>130</v>
      </c>
      <c r="AM29" s="635"/>
      <c r="AN29" s="635"/>
      <c r="AO29" s="636"/>
      <c r="AP29" s="679"/>
      <c r="AQ29" s="680"/>
      <c r="AR29" s="680"/>
      <c r="AS29" s="680"/>
      <c r="AT29" s="680"/>
      <c r="AU29" s="680"/>
      <c r="AV29" s="680"/>
      <c r="AW29" s="680"/>
      <c r="AX29" s="680"/>
      <c r="AY29" s="680"/>
      <c r="AZ29" s="680"/>
      <c r="BA29" s="680"/>
      <c r="BB29" s="680"/>
      <c r="BC29" s="680"/>
      <c r="BD29" s="680"/>
      <c r="BE29" s="680"/>
      <c r="BF29" s="681"/>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2" t="s">
        <v>306</v>
      </c>
      <c r="CE29" s="673"/>
      <c r="CF29" s="644" t="s">
        <v>69</v>
      </c>
      <c r="CG29" s="645"/>
      <c r="CH29" s="645"/>
      <c r="CI29" s="645"/>
      <c r="CJ29" s="645"/>
      <c r="CK29" s="645"/>
      <c r="CL29" s="645"/>
      <c r="CM29" s="645"/>
      <c r="CN29" s="645"/>
      <c r="CO29" s="645"/>
      <c r="CP29" s="645"/>
      <c r="CQ29" s="646"/>
      <c r="CR29" s="629">
        <v>2663304</v>
      </c>
      <c r="CS29" s="668"/>
      <c r="CT29" s="668"/>
      <c r="CU29" s="668"/>
      <c r="CV29" s="668"/>
      <c r="CW29" s="668"/>
      <c r="CX29" s="668"/>
      <c r="CY29" s="669"/>
      <c r="CZ29" s="634">
        <v>1.6</v>
      </c>
      <c r="DA29" s="663"/>
      <c r="DB29" s="663"/>
      <c r="DC29" s="670"/>
      <c r="DD29" s="638">
        <v>2663304</v>
      </c>
      <c r="DE29" s="668"/>
      <c r="DF29" s="668"/>
      <c r="DG29" s="668"/>
      <c r="DH29" s="668"/>
      <c r="DI29" s="668"/>
      <c r="DJ29" s="668"/>
      <c r="DK29" s="669"/>
      <c r="DL29" s="638">
        <v>2663304</v>
      </c>
      <c r="DM29" s="668"/>
      <c r="DN29" s="668"/>
      <c r="DO29" s="668"/>
      <c r="DP29" s="668"/>
      <c r="DQ29" s="668"/>
      <c r="DR29" s="668"/>
      <c r="DS29" s="668"/>
      <c r="DT29" s="668"/>
      <c r="DU29" s="668"/>
      <c r="DV29" s="669"/>
      <c r="DW29" s="634">
        <v>2.7</v>
      </c>
      <c r="DX29" s="663"/>
      <c r="DY29" s="663"/>
      <c r="DZ29" s="663"/>
      <c r="EA29" s="663"/>
      <c r="EB29" s="663"/>
      <c r="EC29" s="664"/>
    </row>
    <row r="30" spans="2:133" ht="11.25" customHeight="1" x14ac:dyDescent="0.2">
      <c r="B30" s="626" t="s">
        <v>307</v>
      </c>
      <c r="C30" s="627"/>
      <c r="D30" s="627"/>
      <c r="E30" s="627"/>
      <c r="F30" s="627"/>
      <c r="G30" s="627"/>
      <c r="H30" s="627"/>
      <c r="I30" s="627"/>
      <c r="J30" s="627"/>
      <c r="K30" s="627"/>
      <c r="L30" s="627"/>
      <c r="M30" s="627"/>
      <c r="N30" s="627"/>
      <c r="O30" s="627"/>
      <c r="P30" s="627"/>
      <c r="Q30" s="628"/>
      <c r="R30" s="629">
        <v>3789940</v>
      </c>
      <c r="S30" s="630"/>
      <c r="T30" s="630"/>
      <c r="U30" s="630"/>
      <c r="V30" s="630"/>
      <c r="W30" s="630"/>
      <c r="X30" s="630"/>
      <c r="Y30" s="631"/>
      <c r="Z30" s="632">
        <v>2.2000000000000002</v>
      </c>
      <c r="AA30" s="632"/>
      <c r="AB30" s="632"/>
      <c r="AC30" s="632"/>
      <c r="AD30" s="633">
        <v>2460841</v>
      </c>
      <c r="AE30" s="633"/>
      <c r="AF30" s="633"/>
      <c r="AG30" s="633"/>
      <c r="AH30" s="633"/>
      <c r="AI30" s="633"/>
      <c r="AJ30" s="633"/>
      <c r="AK30" s="633"/>
      <c r="AL30" s="634">
        <v>2.5</v>
      </c>
      <c r="AM30" s="635"/>
      <c r="AN30" s="635"/>
      <c r="AO30" s="636"/>
      <c r="AP30" s="608" t="s">
        <v>224</v>
      </c>
      <c r="AQ30" s="609"/>
      <c r="AR30" s="609"/>
      <c r="AS30" s="609"/>
      <c r="AT30" s="609"/>
      <c r="AU30" s="609"/>
      <c r="AV30" s="609"/>
      <c r="AW30" s="609"/>
      <c r="AX30" s="609"/>
      <c r="AY30" s="609"/>
      <c r="AZ30" s="609"/>
      <c r="BA30" s="609"/>
      <c r="BB30" s="609"/>
      <c r="BC30" s="609"/>
      <c r="BD30" s="609"/>
      <c r="BE30" s="609"/>
      <c r="BF30" s="610"/>
      <c r="BG30" s="608" t="s">
        <v>308</v>
      </c>
      <c r="BH30" s="682"/>
      <c r="BI30" s="682"/>
      <c r="BJ30" s="682"/>
      <c r="BK30" s="682"/>
      <c r="BL30" s="682"/>
      <c r="BM30" s="682"/>
      <c r="BN30" s="682"/>
      <c r="BO30" s="682"/>
      <c r="BP30" s="682"/>
      <c r="BQ30" s="683"/>
      <c r="BR30" s="608" t="s">
        <v>309</v>
      </c>
      <c r="BS30" s="682"/>
      <c r="BT30" s="682"/>
      <c r="BU30" s="682"/>
      <c r="BV30" s="682"/>
      <c r="BW30" s="682"/>
      <c r="BX30" s="682"/>
      <c r="BY30" s="682"/>
      <c r="BZ30" s="682"/>
      <c r="CA30" s="682"/>
      <c r="CB30" s="683"/>
      <c r="CD30" s="674"/>
      <c r="CE30" s="675"/>
      <c r="CF30" s="644" t="s">
        <v>310</v>
      </c>
      <c r="CG30" s="645"/>
      <c r="CH30" s="645"/>
      <c r="CI30" s="645"/>
      <c r="CJ30" s="645"/>
      <c r="CK30" s="645"/>
      <c r="CL30" s="645"/>
      <c r="CM30" s="645"/>
      <c r="CN30" s="645"/>
      <c r="CO30" s="645"/>
      <c r="CP30" s="645"/>
      <c r="CQ30" s="646"/>
      <c r="CR30" s="629">
        <v>2542486</v>
      </c>
      <c r="CS30" s="630"/>
      <c r="CT30" s="630"/>
      <c r="CU30" s="630"/>
      <c r="CV30" s="630"/>
      <c r="CW30" s="630"/>
      <c r="CX30" s="630"/>
      <c r="CY30" s="631"/>
      <c r="CZ30" s="634">
        <v>1.5</v>
      </c>
      <c r="DA30" s="663"/>
      <c r="DB30" s="663"/>
      <c r="DC30" s="670"/>
      <c r="DD30" s="638">
        <v>2542486</v>
      </c>
      <c r="DE30" s="630"/>
      <c r="DF30" s="630"/>
      <c r="DG30" s="630"/>
      <c r="DH30" s="630"/>
      <c r="DI30" s="630"/>
      <c r="DJ30" s="630"/>
      <c r="DK30" s="631"/>
      <c r="DL30" s="638">
        <v>2542486</v>
      </c>
      <c r="DM30" s="630"/>
      <c r="DN30" s="630"/>
      <c r="DO30" s="630"/>
      <c r="DP30" s="630"/>
      <c r="DQ30" s="630"/>
      <c r="DR30" s="630"/>
      <c r="DS30" s="630"/>
      <c r="DT30" s="630"/>
      <c r="DU30" s="630"/>
      <c r="DV30" s="631"/>
      <c r="DW30" s="634">
        <v>2.6</v>
      </c>
      <c r="DX30" s="663"/>
      <c r="DY30" s="663"/>
      <c r="DZ30" s="663"/>
      <c r="EA30" s="663"/>
      <c r="EB30" s="663"/>
      <c r="EC30" s="664"/>
    </row>
    <row r="31" spans="2:133" ht="11.25" customHeight="1" x14ac:dyDescent="0.2">
      <c r="B31" s="626" t="s">
        <v>311</v>
      </c>
      <c r="C31" s="627"/>
      <c r="D31" s="627"/>
      <c r="E31" s="627"/>
      <c r="F31" s="627"/>
      <c r="G31" s="627"/>
      <c r="H31" s="627"/>
      <c r="I31" s="627"/>
      <c r="J31" s="627"/>
      <c r="K31" s="627"/>
      <c r="L31" s="627"/>
      <c r="M31" s="627"/>
      <c r="N31" s="627"/>
      <c r="O31" s="627"/>
      <c r="P31" s="627"/>
      <c r="Q31" s="628"/>
      <c r="R31" s="629">
        <v>860453</v>
      </c>
      <c r="S31" s="630"/>
      <c r="T31" s="630"/>
      <c r="U31" s="630"/>
      <c r="V31" s="630"/>
      <c r="W31" s="630"/>
      <c r="X31" s="630"/>
      <c r="Y31" s="631"/>
      <c r="Z31" s="632">
        <v>0.5</v>
      </c>
      <c r="AA31" s="632"/>
      <c r="AB31" s="632"/>
      <c r="AC31" s="632"/>
      <c r="AD31" s="633" t="s">
        <v>130</v>
      </c>
      <c r="AE31" s="633"/>
      <c r="AF31" s="633"/>
      <c r="AG31" s="633"/>
      <c r="AH31" s="633"/>
      <c r="AI31" s="633"/>
      <c r="AJ31" s="633"/>
      <c r="AK31" s="633"/>
      <c r="AL31" s="634" t="s">
        <v>175</v>
      </c>
      <c r="AM31" s="635"/>
      <c r="AN31" s="635"/>
      <c r="AO31" s="636"/>
      <c r="AP31" s="686" t="s">
        <v>312</v>
      </c>
      <c r="AQ31" s="687"/>
      <c r="AR31" s="687"/>
      <c r="AS31" s="687"/>
      <c r="AT31" s="692" t="s">
        <v>313</v>
      </c>
      <c r="AU31" s="217"/>
      <c r="AV31" s="217"/>
      <c r="AW31" s="217"/>
      <c r="AX31" s="615" t="s">
        <v>188</v>
      </c>
      <c r="AY31" s="616"/>
      <c r="AZ31" s="616"/>
      <c r="BA31" s="616"/>
      <c r="BB31" s="616"/>
      <c r="BC31" s="616"/>
      <c r="BD31" s="616"/>
      <c r="BE31" s="616"/>
      <c r="BF31" s="617"/>
      <c r="BG31" s="697">
        <v>99</v>
      </c>
      <c r="BH31" s="684"/>
      <c r="BI31" s="684"/>
      <c r="BJ31" s="684"/>
      <c r="BK31" s="684"/>
      <c r="BL31" s="684"/>
      <c r="BM31" s="624">
        <v>97.5</v>
      </c>
      <c r="BN31" s="684"/>
      <c r="BO31" s="684"/>
      <c r="BP31" s="684"/>
      <c r="BQ31" s="685"/>
      <c r="BR31" s="697">
        <v>98.6</v>
      </c>
      <c r="BS31" s="684"/>
      <c r="BT31" s="684"/>
      <c r="BU31" s="684"/>
      <c r="BV31" s="684"/>
      <c r="BW31" s="684"/>
      <c r="BX31" s="624">
        <v>96.9</v>
      </c>
      <c r="BY31" s="684"/>
      <c r="BZ31" s="684"/>
      <c r="CA31" s="684"/>
      <c r="CB31" s="685"/>
      <c r="CD31" s="674"/>
      <c r="CE31" s="675"/>
      <c r="CF31" s="644" t="s">
        <v>314</v>
      </c>
      <c r="CG31" s="645"/>
      <c r="CH31" s="645"/>
      <c r="CI31" s="645"/>
      <c r="CJ31" s="645"/>
      <c r="CK31" s="645"/>
      <c r="CL31" s="645"/>
      <c r="CM31" s="645"/>
      <c r="CN31" s="645"/>
      <c r="CO31" s="645"/>
      <c r="CP31" s="645"/>
      <c r="CQ31" s="646"/>
      <c r="CR31" s="629">
        <v>120818</v>
      </c>
      <c r="CS31" s="668"/>
      <c r="CT31" s="668"/>
      <c r="CU31" s="668"/>
      <c r="CV31" s="668"/>
      <c r="CW31" s="668"/>
      <c r="CX31" s="668"/>
      <c r="CY31" s="669"/>
      <c r="CZ31" s="634">
        <v>0.1</v>
      </c>
      <c r="DA31" s="663"/>
      <c r="DB31" s="663"/>
      <c r="DC31" s="670"/>
      <c r="DD31" s="638">
        <v>120818</v>
      </c>
      <c r="DE31" s="668"/>
      <c r="DF31" s="668"/>
      <c r="DG31" s="668"/>
      <c r="DH31" s="668"/>
      <c r="DI31" s="668"/>
      <c r="DJ31" s="668"/>
      <c r="DK31" s="669"/>
      <c r="DL31" s="638">
        <v>120818</v>
      </c>
      <c r="DM31" s="668"/>
      <c r="DN31" s="668"/>
      <c r="DO31" s="668"/>
      <c r="DP31" s="668"/>
      <c r="DQ31" s="668"/>
      <c r="DR31" s="668"/>
      <c r="DS31" s="668"/>
      <c r="DT31" s="668"/>
      <c r="DU31" s="668"/>
      <c r="DV31" s="669"/>
      <c r="DW31" s="634">
        <v>0.1</v>
      </c>
      <c r="DX31" s="663"/>
      <c r="DY31" s="663"/>
      <c r="DZ31" s="663"/>
      <c r="EA31" s="663"/>
      <c r="EB31" s="663"/>
      <c r="EC31" s="664"/>
    </row>
    <row r="32" spans="2:133" ht="11.25" customHeight="1" x14ac:dyDescent="0.2">
      <c r="B32" s="626" t="s">
        <v>315</v>
      </c>
      <c r="C32" s="627"/>
      <c r="D32" s="627"/>
      <c r="E32" s="627"/>
      <c r="F32" s="627"/>
      <c r="G32" s="627"/>
      <c r="H32" s="627"/>
      <c r="I32" s="627"/>
      <c r="J32" s="627"/>
      <c r="K32" s="627"/>
      <c r="L32" s="627"/>
      <c r="M32" s="627"/>
      <c r="N32" s="627"/>
      <c r="O32" s="627"/>
      <c r="P32" s="627"/>
      <c r="Q32" s="628"/>
      <c r="R32" s="629">
        <v>46658006</v>
      </c>
      <c r="S32" s="630"/>
      <c r="T32" s="630"/>
      <c r="U32" s="630"/>
      <c r="V32" s="630"/>
      <c r="W32" s="630"/>
      <c r="X32" s="630"/>
      <c r="Y32" s="631"/>
      <c r="Z32" s="632">
        <v>27</v>
      </c>
      <c r="AA32" s="632"/>
      <c r="AB32" s="632"/>
      <c r="AC32" s="632"/>
      <c r="AD32" s="633" t="s">
        <v>130</v>
      </c>
      <c r="AE32" s="633"/>
      <c r="AF32" s="633"/>
      <c r="AG32" s="633"/>
      <c r="AH32" s="633"/>
      <c r="AI32" s="633"/>
      <c r="AJ32" s="633"/>
      <c r="AK32" s="633"/>
      <c r="AL32" s="634" t="s">
        <v>130</v>
      </c>
      <c r="AM32" s="635"/>
      <c r="AN32" s="635"/>
      <c r="AO32" s="636"/>
      <c r="AP32" s="688"/>
      <c r="AQ32" s="689"/>
      <c r="AR32" s="689"/>
      <c r="AS32" s="689"/>
      <c r="AT32" s="693"/>
      <c r="AU32" s="216" t="s">
        <v>316</v>
      </c>
      <c r="AV32" s="216"/>
      <c r="AW32" s="216"/>
      <c r="AX32" s="626" t="s">
        <v>317</v>
      </c>
      <c r="AY32" s="627"/>
      <c r="AZ32" s="627"/>
      <c r="BA32" s="627"/>
      <c r="BB32" s="627"/>
      <c r="BC32" s="627"/>
      <c r="BD32" s="627"/>
      <c r="BE32" s="627"/>
      <c r="BF32" s="628"/>
      <c r="BG32" s="698">
        <v>98.9</v>
      </c>
      <c r="BH32" s="668"/>
      <c r="BI32" s="668"/>
      <c r="BJ32" s="668"/>
      <c r="BK32" s="668"/>
      <c r="BL32" s="668"/>
      <c r="BM32" s="635">
        <v>97.2</v>
      </c>
      <c r="BN32" s="695"/>
      <c r="BO32" s="695"/>
      <c r="BP32" s="695"/>
      <c r="BQ32" s="696"/>
      <c r="BR32" s="698">
        <v>98.5</v>
      </c>
      <c r="BS32" s="668"/>
      <c r="BT32" s="668"/>
      <c r="BU32" s="668"/>
      <c r="BV32" s="668"/>
      <c r="BW32" s="668"/>
      <c r="BX32" s="635">
        <v>96.7</v>
      </c>
      <c r="BY32" s="695"/>
      <c r="BZ32" s="695"/>
      <c r="CA32" s="695"/>
      <c r="CB32" s="696"/>
      <c r="CD32" s="676"/>
      <c r="CE32" s="677"/>
      <c r="CF32" s="644" t="s">
        <v>318</v>
      </c>
      <c r="CG32" s="645"/>
      <c r="CH32" s="645"/>
      <c r="CI32" s="645"/>
      <c r="CJ32" s="645"/>
      <c r="CK32" s="645"/>
      <c r="CL32" s="645"/>
      <c r="CM32" s="645"/>
      <c r="CN32" s="645"/>
      <c r="CO32" s="645"/>
      <c r="CP32" s="645"/>
      <c r="CQ32" s="646"/>
      <c r="CR32" s="629" t="s">
        <v>236</v>
      </c>
      <c r="CS32" s="630"/>
      <c r="CT32" s="630"/>
      <c r="CU32" s="630"/>
      <c r="CV32" s="630"/>
      <c r="CW32" s="630"/>
      <c r="CX32" s="630"/>
      <c r="CY32" s="631"/>
      <c r="CZ32" s="634" t="s">
        <v>130</v>
      </c>
      <c r="DA32" s="663"/>
      <c r="DB32" s="663"/>
      <c r="DC32" s="670"/>
      <c r="DD32" s="638" t="s">
        <v>236</v>
      </c>
      <c r="DE32" s="630"/>
      <c r="DF32" s="630"/>
      <c r="DG32" s="630"/>
      <c r="DH32" s="630"/>
      <c r="DI32" s="630"/>
      <c r="DJ32" s="630"/>
      <c r="DK32" s="631"/>
      <c r="DL32" s="638" t="s">
        <v>130</v>
      </c>
      <c r="DM32" s="630"/>
      <c r="DN32" s="630"/>
      <c r="DO32" s="630"/>
      <c r="DP32" s="630"/>
      <c r="DQ32" s="630"/>
      <c r="DR32" s="630"/>
      <c r="DS32" s="630"/>
      <c r="DT32" s="630"/>
      <c r="DU32" s="630"/>
      <c r="DV32" s="631"/>
      <c r="DW32" s="634" t="s">
        <v>130</v>
      </c>
      <c r="DX32" s="663"/>
      <c r="DY32" s="663"/>
      <c r="DZ32" s="663"/>
      <c r="EA32" s="663"/>
      <c r="EB32" s="663"/>
      <c r="EC32" s="664"/>
    </row>
    <row r="33" spans="2:133" ht="11.25" customHeight="1" x14ac:dyDescent="0.2">
      <c r="B33" s="665" t="s">
        <v>319</v>
      </c>
      <c r="C33" s="666"/>
      <c r="D33" s="666"/>
      <c r="E33" s="666"/>
      <c r="F33" s="666"/>
      <c r="G33" s="666"/>
      <c r="H33" s="666"/>
      <c r="I33" s="666"/>
      <c r="J33" s="666"/>
      <c r="K33" s="666"/>
      <c r="L33" s="666"/>
      <c r="M33" s="666"/>
      <c r="N33" s="666"/>
      <c r="O33" s="666"/>
      <c r="P33" s="666"/>
      <c r="Q33" s="667"/>
      <c r="R33" s="629">
        <v>30789582</v>
      </c>
      <c r="S33" s="630"/>
      <c r="T33" s="630"/>
      <c r="U33" s="630"/>
      <c r="V33" s="630"/>
      <c r="W33" s="630"/>
      <c r="X33" s="630"/>
      <c r="Y33" s="631"/>
      <c r="Z33" s="632">
        <v>17.8</v>
      </c>
      <c r="AA33" s="632"/>
      <c r="AB33" s="632"/>
      <c r="AC33" s="632"/>
      <c r="AD33" s="633">
        <v>29312168</v>
      </c>
      <c r="AE33" s="633"/>
      <c r="AF33" s="633"/>
      <c r="AG33" s="633"/>
      <c r="AH33" s="633"/>
      <c r="AI33" s="633"/>
      <c r="AJ33" s="633"/>
      <c r="AK33" s="633"/>
      <c r="AL33" s="634">
        <v>30</v>
      </c>
      <c r="AM33" s="635"/>
      <c r="AN33" s="635"/>
      <c r="AO33" s="636"/>
      <c r="AP33" s="690"/>
      <c r="AQ33" s="691"/>
      <c r="AR33" s="691"/>
      <c r="AS33" s="691"/>
      <c r="AT33" s="694"/>
      <c r="AU33" s="218"/>
      <c r="AV33" s="218"/>
      <c r="AW33" s="218"/>
      <c r="AX33" s="679" t="s">
        <v>320</v>
      </c>
      <c r="AY33" s="680"/>
      <c r="AZ33" s="680"/>
      <c r="BA33" s="680"/>
      <c r="BB33" s="680"/>
      <c r="BC33" s="680"/>
      <c r="BD33" s="680"/>
      <c r="BE33" s="680"/>
      <c r="BF33" s="681"/>
      <c r="BG33" s="699" t="s">
        <v>130</v>
      </c>
      <c r="BH33" s="700"/>
      <c r="BI33" s="700"/>
      <c r="BJ33" s="700"/>
      <c r="BK33" s="700"/>
      <c r="BL33" s="700"/>
      <c r="BM33" s="701" t="s">
        <v>130</v>
      </c>
      <c r="BN33" s="700"/>
      <c r="BO33" s="700"/>
      <c r="BP33" s="700"/>
      <c r="BQ33" s="702"/>
      <c r="BR33" s="699" t="s">
        <v>130</v>
      </c>
      <c r="BS33" s="700"/>
      <c r="BT33" s="700"/>
      <c r="BU33" s="700"/>
      <c r="BV33" s="700"/>
      <c r="BW33" s="700"/>
      <c r="BX33" s="701" t="s">
        <v>236</v>
      </c>
      <c r="BY33" s="700"/>
      <c r="BZ33" s="700"/>
      <c r="CA33" s="700"/>
      <c r="CB33" s="702"/>
      <c r="CD33" s="644" t="s">
        <v>321</v>
      </c>
      <c r="CE33" s="645"/>
      <c r="CF33" s="645"/>
      <c r="CG33" s="645"/>
      <c r="CH33" s="645"/>
      <c r="CI33" s="645"/>
      <c r="CJ33" s="645"/>
      <c r="CK33" s="645"/>
      <c r="CL33" s="645"/>
      <c r="CM33" s="645"/>
      <c r="CN33" s="645"/>
      <c r="CO33" s="645"/>
      <c r="CP33" s="645"/>
      <c r="CQ33" s="646"/>
      <c r="CR33" s="629">
        <v>67930614</v>
      </c>
      <c r="CS33" s="668"/>
      <c r="CT33" s="668"/>
      <c r="CU33" s="668"/>
      <c r="CV33" s="668"/>
      <c r="CW33" s="668"/>
      <c r="CX33" s="668"/>
      <c r="CY33" s="669"/>
      <c r="CZ33" s="634">
        <v>40.799999999999997</v>
      </c>
      <c r="DA33" s="663"/>
      <c r="DB33" s="663"/>
      <c r="DC33" s="670"/>
      <c r="DD33" s="638">
        <v>50148631</v>
      </c>
      <c r="DE33" s="668"/>
      <c r="DF33" s="668"/>
      <c r="DG33" s="668"/>
      <c r="DH33" s="668"/>
      <c r="DI33" s="668"/>
      <c r="DJ33" s="668"/>
      <c r="DK33" s="669"/>
      <c r="DL33" s="638">
        <v>34056275</v>
      </c>
      <c r="DM33" s="668"/>
      <c r="DN33" s="668"/>
      <c r="DO33" s="668"/>
      <c r="DP33" s="668"/>
      <c r="DQ33" s="668"/>
      <c r="DR33" s="668"/>
      <c r="DS33" s="668"/>
      <c r="DT33" s="668"/>
      <c r="DU33" s="668"/>
      <c r="DV33" s="669"/>
      <c r="DW33" s="634">
        <v>34.9</v>
      </c>
      <c r="DX33" s="663"/>
      <c r="DY33" s="663"/>
      <c r="DZ33" s="663"/>
      <c r="EA33" s="663"/>
      <c r="EB33" s="663"/>
      <c r="EC33" s="664"/>
    </row>
    <row r="34" spans="2:133" ht="11.25" customHeight="1" x14ac:dyDescent="0.2">
      <c r="B34" s="626" t="s">
        <v>322</v>
      </c>
      <c r="C34" s="627"/>
      <c r="D34" s="627"/>
      <c r="E34" s="627"/>
      <c r="F34" s="627"/>
      <c r="G34" s="627"/>
      <c r="H34" s="627"/>
      <c r="I34" s="627"/>
      <c r="J34" s="627"/>
      <c r="K34" s="627"/>
      <c r="L34" s="627"/>
      <c r="M34" s="627"/>
      <c r="N34" s="627"/>
      <c r="O34" s="627"/>
      <c r="P34" s="627"/>
      <c r="Q34" s="628"/>
      <c r="R34" s="629">
        <v>13948371</v>
      </c>
      <c r="S34" s="630"/>
      <c r="T34" s="630"/>
      <c r="U34" s="630"/>
      <c r="V34" s="630"/>
      <c r="W34" s="630"/>
      <c r="X34" s="630"/>
      <c r="Y34" s="631"/>
      <c r="Z34" s="632">
        <v>8.1</v>
      </c>
      <c r="AA34" s="632"/>
      <c r="AB34" s="632"/>
      <c r="AC34" s="632"/>
      <c r="AD34" s="633" t="s">
        <v>175</v>
      </c>
      <c r="AE34" s="633"/>
      <c r="AF34" s="633"/>
      <c r="AG34" s="633"/>
      <c r="AH34" s="633"/>
      <c r="AI34" s="633"/>
      <c r="AJ34" s="633"/>
      <c r="AK34" s="633"/>
      <c r="AL34" s="634" t="s">
        <v>236</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323</v>
      </c>
      <c r="CE34" s="645"/>
      <c r="CF34" s="645"/>
      <c r="CG34" s="645"/>
      <c r="CH34" s="645"/>
      <c r="CI34" s="645"/>
      <c r="CJ34" s="645"/>
      <c r="CK34" s="645"/>
      <c r="CL34" s="645"/>
      <c r="CM34" s="645"/>
      <c r="CN34" s="645"/>
      <c r="CO34" s="645"/>
      <c r="CP34" s="645"/>
      <c r="CQ34" s="646"/>
      <c r="CR34" s="629">
        <v>38847984</v>
      </c>
      <c r="CS34" s="630"/>
      <c r="CT34" s="630"/>
      <c r="CU34" s="630"/>
      <c r="CV34" s="630"/>
      <c r="CW34" s="630"/>
      <c r="CX34" s="630"/>
      <c r="CY34" s="631"/>
      <c r="CZ34" s="634">
        <v>23.3</v>
      </c>
      <c r="DA34" s="663"/>
      <c r="DB34" s="663"/>
      <c r="DC34" s="670"/>
      <c r="DD34" s="638">
        <v>27327390</v>
      </c>
      <c r="DE34" s="630"/>
      <c r="DF34" s="630"/>
      <c r="DG34" s="630"/>
      <c r="DH34" s="630"/>
      <c r="DI34" s="630"/>
      <c r="DJ34" s="630"/>
      <c r="DK34" s="631"/>
      <c r="DL34" s="638">
        <v>20974068</v>
      </c>
      <c r="DM34" s="630"/>
      <c r="DN34" s="630"/>
      <c r="DO34" s="630"/>
      <c r="DP34" s="630"/>
      <c r="DQ34" s="630"/>
      <c r="DR34" s="630"/>
      <c r="DS34" s="630"/>
      <c r="DT34" s="630"/>
      <c r="DU34" s="630"/>
      <c r="DV34" s="631"/>
      <c r="DW34" s="634">
        <v>21.5</v>
      </c>
      <c r="DX34" s="663"/>
      <c r="DY34" s="663"/>
      <c r="DZ34" s="663"/>
      <c r="EA34" s="663"/>
      <c r="EB34" s="663"/>
      <c r="EC34" s="664"/>
    </row>
    <row r="35" spans="2:133" ht="11.25" customHeight="1" x14ac:dyDescent="0.2">
      <c r="B35" s="626" t="s">
        <v>324</v>
      </c>
      <c r="C35" s="627"/>
      <c r="D35" s="627"/>
      <c r="E35" s="627"/>
      <c r="F35" s="627"/>
      <c r="G35" s="627"/>
      <c r="H35" s="627"/>
      <c r="I35" s="627"/>
      <c r="J35" s="627"/>
      <c r="K35" s="627"/>
      <c r="L35" s="627"/>
      <c r="M35" s="627"/>
      <c r="N35" s="627"/>
      <c r="O35" s="627"/>
      <c r="P35" s="627"/>
      <c r="Q35" s="628"/>
      <c r="R35" s="629">
        <v>1580886</v>
      </c>
      <c r="S35" s="630"/>
      <c r="T35" s="630"/>
      <c r="U35" s="630"/>
      <c r="V35" s="630"/>
      <c r="W35" s="630"/>
      <c r="X35" s="630"/>
      <c r="Y35" s="631"/>
      <c r="Z35" s="632">
        <v>0.9</v>
      </c>
      <c r="AA35" s="632"/>
      <c r="AB35" s="632"/>
      <c r="AC35" s="632"/>
      <c r="AD35" s="633">
        <v>7990</v>
      </c>
      <c r="AE35" s="633"/>
      <c r="AF35" s="633"/>
      <c r="AG35" s="633"/>
      <c r="AH35" s="633"/>
      <c r="AI35" s="633"/>
      <c r="AJ35" s="633"/>
      <c r="AK35" s="633"/>
      <c r="AL35" s="634">
        <v>0</v>
      </c>
      <c r="AM35" s="635"/>
      <c r="AN35" s="635"/>
      <c r="AO35" s="636"/>
      <c r="AP35" s="221"/>
      <c r="AQ35" s="608" t="s">
        <v>325</v>
      </c>
      <c r="AR35" s="609"/>
      <c r="AS35" s="609"/>
      <c r="AT35" s="609"/>
      <c r="AU35" s="609"/>
      <c r="AV35" s="609"/>
      <c r="AW35" s="609"/>
      <c r="AX35" s="609"/>
      <c r="AY35" s="609"/>
      <c r="AZ35" s="609"/>
      <c r="BA35" s="609"/>
      <c r="BB35" s="609"/>
      <c r="BC35" s="609"/>
      <c r="BD35" s="609"/>
      <c r="BE35" s="609"/>
      <c r="BF35" s="610"/>
      <c r="BG35" s="608" t="s">
        <v>326</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327</v>
      </c>
      <c r="CE35" s="645"/>
      <c r="CF35" s="645"/>
      <c r="CG35" s="645"/>
      <c r="CH35" s="645"/>
      <c r="CI35" s="645"/>
      <c r="CJ35" s="645"/>
      <c r="CK35" s="645"/>
      <c r="CL35" s="645"/>
      <c r="CM35" s="645"/>
      <c r="CN35" s="645"/>
      <c r="CO35" s="645"/>
      <c r="CP35" s="645"/>
      <c r="CQ35" s="646"/>
      <c r="CR35" s="629">
        <v>1381329</v>
      </c>
      <c r="CS35" s="668"/>
      <c r="CT35" s="668"/>
      <c r="CU35" s="668"/>
      <c r="CV35" s="668"/>
      <c r="CW35" s="668"/>
      <c r="CX35" s="668"/>
      <c r="CY35" s="669"/>
      <c r="CZ35" s="634">
        <v>0.8</v>
      </c>
      <c r="DA35" s="663"/>
      <c r="DB35" s="663"/>
      <c r="DC35" s="670"/>
      <c r="DD35" s="638">
        <v>1305564</v>
      </c>
      <c r="DE35" s="668"/>
      <c r="DF35" s="668"/>
      <c r="DG35" s="668"/>
      <c r="DH35" s="668"/>
      <c r="DI35" s="668"/>
      <c r="DJ35" s="668"/>
      <c r="DK35" s="669"/>
      <c r="DL35" s="638">
        <v>1305564</v>
      </c>
      <c r="DM35" s="668"/>
      <c r="DN35" s="668"/>
      <c r="DO35" s="668"/>
      <c r="DP35" s="668"/>
      <c r="DQ35" s="668"/>
      <c r="DR35" s="668"/>
      <c r="DS35" s="668"/>
      <c r="DT35" s="668"/>
      <c r="DU35" s="668"/>
      <c r="DV35" s="669"/>
      <c r="DW35" s="634">
        <v>1.3</v>
      </c>
      <c r="DX35" s="663"/>
      <c r="DY35" s="663"/>
      <c r="DZ35" s="663"/>
      <c r="EA35" s="663"/>
      <c r="EB35" s="663"/>
      <c r="EC35" s="664"/>
    </row>
    <row r="36" spans="2:133" ht="11.25" customHeight="1" x14ac:dyDescent="0.2">
      <c r="B36" s="626" t="s">
        <v>328</v>
      </c>
      <c r="C36" s="627"/>
      <c r="D36" s="627"/>
      <c r="E36" s="627"/>
      <c r="F36" s="627"/>
      <c r="G36" s="627"/>
      <c r="H36" s="627"/>
      <c r="I36" s="627"/>
      <c r="J36" s="627"/>
      <c r="K36" s="627"/>
      <c r="L36" s="627"/>
      <c r="M36" s="627"/>
      <c r="N36" s="627"/>
      <c r="O36" s="627"/>
      <c r="P36" s="627"/>
      <c r="Q36" s="628"/>
      <c r="R36" s="629">
        <v>229995</v>
      </c>
      <c r="S36" s="630"/>
      <c r="T36" s="630"/>
      <c r="U36" s="630"/>
      <c r="V36" s="630"/>
      <c r="W36" s="630"/>
      <c r="X36" s="630"/>
      <c r="Y36" s="631"/>
      <c r="Z36" s="632">
        <v>0.1</v>
      </c>
      <c r="AA36" s="632"/>
      <c r="AB36" s="632"/>
      <c r="AC36" s="632"/>
      <c r="AD36" s="633" t="s">
        <v>175</v>
      </c>
      <c r="AE36" s="633"/>
      <c r="AF36" s="633"/>
      <c r="AG36" s="633"/>
      <c r="AH36" s="633"/>
      <c r="AI36" s="633"/>
      <c r="AJ36" s="633"/>
      <c r="AK36" s="633"/>
      <c r="AL36" s="634" t="s">
        <v>175</v>
      </c>
      <c r="AM36" s="635"/>
      <c r="AN36" s="635"/>
      <c r="AO36" s="636"/>
      <c r="AP36" s="221"/>
      <c r="AQ36" s="703" t="s">
        <v>329</v>
      </c>
      <c r="AR36" s="704"/>
      <c r="AS36" s="704"/>
      <c r="AT36" s="704"/>
      <c r="AU36" s="704"/>
      <c r="AV36" s="704"/>
      <c r="AW36" s="704"/>
      <c r="AX36" s="704"/>
      <c r="AY36" s="705"/>
      <c r="AZ36" s="618">
        <v>10582499</v>
      </c>
      <c r="BA36" s="619"/>
      <c r="BB36" s="619"/>
      <c r="BC36" s="619"/>
      <c r="BD36" s="619"/>
      <c r="BE36" s="619"/>
      <c r="BF36" s="706"/>
      <c r="BG36" s="640" t="s">
        <v>330</v>
      </c>
      <c r="BH36" s="641"/>
      <c r="BI36" s="641"/>
      <c r="BJ36" s="641"/>
      <c r="BK36" s="641"/>
      <c r="BL36" s="641"/>
      <c r="BM36" s="641"/>
      <c r="BN36" s="641"/>
      <c r="BO36" s="641"/>
      <c r="BP36" s="641"/>
      <c r="BQ36" s="641"/>
      <c r="BR36" s="641"/>
      <c r="BS36" s="641"/>
      <c r="BT36" s="641"/>
      <c r="BU36" s="642"/>
      <c r="BV36" s="618">
        <v>409458</v>
      </c>
      <c r="BW36" s="619"/>
      <c r="BX36" s="619"/>
      <c r="BY36" s="619"/>
      <c r="BZ36" s="619"/>
      <c r="CA36" s="619"/>
      <c r="CB36" s="706"/>
      <c r="CD36" s="644" t="s">
        <v>331</v>
      </c>
      <c r="CE36" s="645"/>
      <c r="CF36" s="645"/>
      <c r="CG36" s="645"/>
      <c r="CH36" s="645"/>
      <c r="CI36" s="645"/>
      <c r="CJ36" s="645"/>
      <c r="CK36" s="645"/>
      <c r="CL36" s="645"/>
      <c r="CM36" s="645"/>
      <c r="CN36" s="645"/>
      <c r="CO36" s="645"/>
      <c r="CP36" s="645"/>
      <c r="CQ36" s="646"/>
      <c r="CR36" s="629">
        <v>11490526</v>
      </c>
      <c r="CS36" s="630"/>
      <c r="CT36" s="630"/>
      <c r="CU36" s="630"/>
      <c r="CV36" s="630"/>
      <c r="CW36" s="630"/>
      <c r="CX36" s="630"/>
      <c r="CY36" s="631"/>
      <c r="CZ36" s="634">
        <v>6.9</v>
      </c>
      <c r="DA36" s="663"/>
      <c r="DB36" s="663"/>
      <c r="DC36" s="670"/>
      <c r="DD36" s="638">
        <v>8720690</v>
      </c>
      <c r="DE36" s="630"/>
      <c r="DF36" s="630"/>
      <c r="DG36" s="630"/>
      <c r="DH36" s="630"/>
      <c r="DI36" s="630"/>
      <c r="DJ36" s="630"/>
      <c r="DK36" s="631"/>
      <c r="DL36" s="638">
        <v>4048191</v>
      </c>
      <c r="DM36" s="630"/>
      <c r="DN36" s="630"/>
      <c r="DO36" s="630"/>
      <c r="DP36" s="630"/>
      <c r="DQ36" s="630"/>
      <c r="DR36" s="630"/>
      <c r="DS36" s="630"/>
      <c r="DT36" s="630"/>
      <c r="DU36" s="630"/>
      <c r="DV36" s="631"/>
      <c r="DW36" s="634">
        <v>4.0999999999999996</v>
      </c>
      <c r="DX36" s="663"/>
      <c r="DY36" s="663"/>
      <c r="DZ36" s="663"/>
      <c r="EA36" s="663"/>
      <c r="EB36" s="663"/>
      <c r="EC36" s="664"/>
    </row>
    <row r="37" spans="2:133" ht="11.25" customHeight="1" x14ac:dyDescent="0.2">
      <c r="B37" s="626" t="s">
        <v>332</v>
      </c>
      <c r="C37" s="627"/>
      <c r="D37" s="627"/>
      <c r="E37" s="627"/>
      <c r="F37" s="627"/>
      <c r="G37" s="627"/>
      <c r="H37" s="627"/>
      <c r="I37" s="627"/>
      <c r="J37" s="627"/>
      <c r="K37" s="627"/>
      <c r="L37" s="627"/>
      <c r="M37" s="627"/>
      <c r="N37" s="627"/>
      <c r="O37" s="627"/>
      <c r="P37" s="627"/>
      <c r="Q37" s="628"/>
      <c r="R37" s="629">
        <v>117756</v>
      </c>
      <c r="S37" s="630"/>
      <c r="T37" s="630"/>
      <c r="U37" s="630"/>
      <c r="V37" s="630"/>
      <c r="W37" s="630"/>
      <c r="X37" s="630"/>
      <c r="Y37" s="631"/>
      <c r="Z37" s="632">
        <v>0.1</v>
      </c>
      <c r="AA37" s="632"/>
      <c r="AB37" s="632"/>
      <c r="AC37" s="632"/>
      <c r="AD37" s="633" t="s">
        <v>130</v>
      </c>
      <c r="AE37" s="633"/>
      <c r="AF37" s="633"/>
      <c r="AG37" s="633"/>
      <c r="AH37" s="633"/>
      <c r="AI37" s="633"/>
      <c r="AJ37" s="633"/>
      <c r="AK37" s="633"/>
      <c r="AL37" s="634" t="s">
        <v>130</v>
      </c>
      <c r="AM37" s="635"/>
      <c r="AN37" s="635"/>
      <c r="AO37" s="636"/>
      <c r="AQ37" s="707" t="s">
        <v>333</v>
      </c>
      <c r="AR37" s="708"/>
      <c r="AS37" s="708"/>
      <c r="AT37" s="708"/>
      <c r="AU37" s="708"/>
      <c r="AV37" s="708"/>
      <c r="AW37" s="708"/>
      <c r="AX37" s="708"/>
      <c r="AY37" s="709"/>
      <c r="AZ37" s="629" t="s">
        <v>175</v>
      </c>
      <c r="BA37" s="630"/>
      <c r="BB37" s="630"/>
      <c r="BC37" s="630"/>
      <c r="BD37" s="668"/>
      <c r="BE37" s="668"/>
      <c r="BF37" s="696"/>
      <c r="BG37" s="644" t="s">
        <v>334</v>
      </c>
      <c r="BH37" s="645"/>
      <c r="BI37" s="645"/>
      <c r="BJ37" s="645"/>
      <c r="BK37" s="645"/>
      <c r="BL37" s="645"/>
      <c r="BM37" s="645"/>
      <c r="BN37" s="645"/>
      <c r="BO37" s="645"/>
      <c r="BP37" s="645"/>
      <c r="BQ37" s="645"/>
      <c r="BR37" s="645"/>
      <c r="BS37" s="645"/>
      <c r="BT37" s="645"/>
      <c r="BU37" s="646"/>
      <c r="BV37" s="629">
        <v>409458</v>
      </c>
      <c r="BW37" s="630"/>
      <c r="BX37" s="630"/>
      <c r="BY37" s="630"/>
      <c r="BZ37" s="630"/>
      <c r="CA37" s="630"/>
      <c r="CB37" s="639"/>
      <c r="CD37" s="644" t="s">
        <v>335</v>
      </c>
      <c r="CE37" s="645"/>
      <c r="CF37" s="645"/>
      <c r="CG37" s="645"/>
      <c r="CH37" s="645"/>
      <c r="CI37" s="645"/>
      <c r="CJ37" s="645"/>
      <c r="CK37" s="645"/>
      <c r="CL37" s="645"/>
      <c r="CM37" s="645"/>
      <c r="CN37" s="645"/>
      <c r="CO37" s="645"/>
      <c r="CP37" s="645"/>
      <c r="CQ37" s="646"/>
      <c r="CR37" s="629">
        <v>2066094</v>
      </c>
      <c r="CS37" s="668"/>
      <c r="CT37" s="668"/>
      <c r="CU37" s="668"/>
      <c r="CV37" s="668"/>
      <c r="CW37" s="668"/>
      <c r="CX37" s="668"/>
      <c r="CY37" s="669"/>
      <c r="CZ37" s="634">
        <v>1.2</v>
      </c>
      <c r="DA37" s="663"/>
      <c r="DB37" s="663"/>
      <c r="DC37" s="670"/>
      <c r="DD37" s="638">
        <v>2066094</v>
      </c>
      <c r="DE37" s="668"/>
      <c r="DF37" s="668"/>
      <c r="DG37" s="668"/>
      <c r="DH37" s="668"/>
      <c r="DI37" s="668"/>
      <c r="DJ37" s="668"/>
      <c r="DK37" s="669"/>
      <c r="DL37" s="638">
        <v>1502614</v>
      </c>
      <c r="DM37" s="668"/>
      <c r="DN37" s="668"/>
      <c r="DO37" s="668"/>
      <c r="DP37" s="668"/>
      <c r="DQ37" s="668"/>
      <c r="DR37" s="668"/>
      <c r="DS37" s="668"/>
      <c r="DT37" s="668"/>
      <c r="DU37" s="668"/>
      <c r="DV37" s="669"/>
      <c r="DW37" s="634">
        <v>1.5</v>
      </c>
      <c r="DX37" s="663"/>
      <c r="DY37" s="663"/>
      <c r="DZ37" s="663"/>
      <c r="EA37" s="663"/>
      <c r="EB37" s="663"/>
      <c r="EC37" s="664"/>
    </row>
    <row r="38" spans="2:133" ht="11.25" customHeight="1" x14ac:dyDescent="0.2">
      <c r="B38" s="626" t="s">
        <v>336</v>
      </c>
      <c r="C38" s="627"/>
      <c r="D38" s="627"/>
      <c r="E38" s="627"/>
      <c r="F38" s="627"/>
      <c r="G38" s="627"/>
      <c r="H38" s="627"/>
      <c r="I38" s="627"/>
      <c r="J38" s="627"/>
      <c r="K38" s="627"/>
      <c r="L38" s="627"/>
      <c r="M38" s="627"/>
      <c r="N38" s="627"/>
      <c r="O38" s="627"/>
      <c r="P38" s="627"/>
      <c r="Q38" s="628"/>
      <c r="R38" s="629">
        <v>3520481</v>
      </c>
      <c r="S38" s="630"/>
      <c r="T38" s="630"/>
      <c r="U38" s="630"/>
      <c r="V38" s="630"/>
      <c r="W38" s="630"/>
      <c r="X38" s="630"/>
      <c r="Y38" s="631"/>
      <c r="Z38" s="632">
        <v>2</v>
      </c>
      <c r="AA38" s="632"/>
      <c r="AB38" s="632"/>
      <c r="AC38" s="632"/>
      <c r="AD38" s="633" t="s">
        <v>130</v>
      </c>
      <c r="AE38" s="633"/>
      <c r="AF38" s="633"/>
      <c r="AG38" s="633"/>
      <c r="AH38" s="633"/>
      <c r="AI38" s="633"/>
      <c r="AJ38" s="633"/>
      <c r="AK38" s="633"/>
      <c r="AL38" s="634" t="s">
        <v>175</v>
      </c>
      <c r="AM38" s="635"/>
      <c r="AN38" s="635"/>
      <c r="AO38" s="636"/>
      <c r="AQ38" s="707" t="s">
        <v>337</v>
      </c>
      <c r="AR38" s="708"/>
      <c r="AS38" s="708"/>
      <c r="AT38" s="708"/>
      <c r="AU38" s="708"/>
      <c r="AV38" s="708"/>
      <c r="AW38" s="708"/>
      <c r="AX38" s="708"/>
      <c r="AY38" s="709"/>
      <c r="AZ38" s="629" t="s">
        <v>130</v>
      </c>
      <c r="BA38" s="630"/>
      <c r="BB38" s="630"/>
      <c r="BC38" s="630"/>
      <c r="BD38" s="668"/>
      <c r="BE38" s="668"/>
      <c r="BF38" s="696"/>
      <c r="BG38" s="644" t="s">
        <v>338</v>
      </c>
      <c r="BH38" s="645"/>
      <c r="BI38" s="645"/>
      <c r="BJ38" s="645"/>
      <c r="BK38" s="645"/>
      <c r="BL38" s="645"/>
      <c r="BM38" s="645"/>
      <c r="BN38" s="645"/>
      <c r="BO38" s="645"/>
      <c r="BP38" s="645"/>
      <c r="BQ38" s="645"/>
      <c r="BR38" s="645"/>
      <c r="BS38" s="645"/>
      <c r="BT38" s="645"/>
      <c r="BU38" s="646"/>
      <c r="BV38" s="629">
        <v>67509</v>
      </c>
      <c r="BW38" s="630"/>
      <c r="BX38" s="630"/>
      <c r="BY38" s="630"/>
      <c r="BZ38" s="630"/>
      <c r="CA38" s="630"/>
      <c r="CB38" s="639"/>
      <c r="CD38" s="644" t="s">
        <v>339</v>
      </c>
      <c r="CE38" s="645"/>
      <c r="CF38" s="645"/>
      <c r="CG38" s="645"/>
      <c r="CH38" s="645"/>
      <c r="CI38" s="645"/>
      <c r="CJ38" s="645"/>
      <c r="CK38" s="645"/>
      <c r="CL38" s="645"/>
      <c r="CM38" s="645"/>
      <c r="CN38" s="645"/>
      <c r="CO38" s="645"/>
      <c r="CP38" s="645"/>
      <c r="CQ38" s="646"/>
      <c r="CR38" s="629">
        <v>10582499</v>
      </c>
      <c r="CS38" s="630"/>
      <c r="CT38" s="630"/>
      <c r="CU38" s="630"/>
      <c r="CV38" s="630"/>
      <c r="CW38" s="630"/>
      <c r="CX38" s="630"/>
      <c r="CY38" s="631"/>
      <c r="CZ38" s="634">
        <v>6.3</v>
      </c>
      <c r="DA38" s="663"/>
      <c r="DB38" s="663"/>
      <c r="DC38" s="670"/>
      <c r="DD38" s="638">
        <v>8371006</v>
      </c>
      <c r="DE38" s="630"/>
      <c r="DF38" s="630"/>
      <c r="DG38" s="630"/>
      <c r="DH38" s="630"/>
      <c r="DI38" s="630"/>
      <c r="DJ38" s="630"/>
      <c r="DK38" s="631"/>
      <c r="DL38" s="638">
        <v>7728452</v>
      </c>
      <c r="DM38" s="630"/>
      <c r="DN38" s="630"/>
      <c r="DO38" s="630"/>
      <c r="DP38" s="630"/>
      <c r="DQ38" s="630"/>
      <c r="DR38" s="630"/>
      <c r="DS38" s="630"/>
      <c r="DT38" s="630"/>
      <c r="DU38" s="630"/>
      <c r="DV38" s="631"/>
      <c r="DW38" s="634">
        <v>7.9</v>
      </c>
      <c r="DX38" s="663"/>
      <c r="DY38" s="663"/>
      <c r="DZ38" s="663"/>
      <c r="EA38" s="663"/>
      <c r="EB38" s="663"/>
      <c r="EC38" s="664"/>
    </row>
    <row r="39" spans="2:133" ht="11.25" customHeight="1" x14ac:dyDescent="0.2">
      <c r="B39" s="626" t="s">
        <v>340</v>
      </c>
      <c r="C39" s="627"/>
      <c r="D39" s="627"/>
      <c r="E39" s="627"/>
      <c r="F39" s="627"/>
      <c r="G39" s="627"/>
      <c r="H39" s="627"/>
      <c r="I39" s="627"/>
      <c r="J39" s="627"/>
      <c r="K39" s="627"/>
      <c r="L39" s="627"/>
      <c r="M39" s="627"/>
      <c r="N39" s="627"/>
      <c r="O39" s="627"/>
      <c r="P39" s="627"/>
      <c r="Q39" s="628"/>
      <c r="R39" s="629">
        <v>3178654</v>
      </c>
      <c r="S39" s="630"/>
      <c r="T39" s="630"/>
      <c r="U39" s="630"/>
      <c r="V39" s="630"/>
      <c r="W39" s="630"/>
      <c r="X39" s="630"/>
      <c r="Y39" s="631"/>
      <c r="Z39" s="632">
        <v>1.8</v>
      </c>
      <c r="AA39" s="632"/>
      <c r="AB39" s="632"/>
      <c r="AC39" s="632"/>
      <c r="AD39" s="633">
        <v>51</v>
      </c>
      <c r="AE39" s="633"/>
      <c r="AF39" s="633"/>
      <c r="AG39" s="633"/>
      <c r="AH39" s="633"/>
      <c r="AI39" s="633"/>
      <c r="AJ39" s="633"/>
      <c r="AK39" s="633"/>
      <c r="AL39" s="634">
        <v>0</v>
      </c>
      <c r="AM39" s="635"/>
      <c r="AN39" s="635"/>
      <c r="AO39" s="636"/>
      <c r="AQ39" s="707" t="s">
        <v>341</v>
      </c>
      <c r="AR39" s="708"/>
      <c r="AS39" s="708"/>
      <c r="AT39" s="708"/>
      <c r="AU39" s="708"/>
      <c r="AV39" s="708"/>
      <c r="AW39" s="708"/>
      <c r="AX39" s="708"/>
      <c r="AY39" s="709"/>
      <c r="AZ39" s="629" t="s">
        <v>130</v>
      </c>
      <c r="BA39" s="630"/>
      <c r="BB39" s="630"/>
      <c r="BC39" s="630"/>
      <c r="BD39" s="668"/>
      <c r="BE39" s="668"/>
      <c r="BF39" s="696"/>
      <c r="BG39" s="644" t="s">
        <v>342</v>
      </c>
      <c r="BH39" s="645"/>
      <c r="BI39" s="645"/>
      <c r="BJ39" s="645"/>
      <c r="BK39" s="645"/>
      <c r="BL39" s="645"/>
      <c r="BM39" s="645"/>
      <c r="BN39" s="645"/>
      <c r="BO39" s="645"/>
      <c r="BP39" s="645"/>
      <c r="BQ39" s="645"/>
      <c r="BR39" s="645"/>
      <c r="BS39" s="645"/>
      <c r="BT39" s="645"/>
      <c r="BU39" s="646"/>
      <c r="BV39" s="629">
        <v>84112</v>
      </c>
      <c r="BW39" s="630"/>
      <c r="BX39" s="630"/>
      <c r="BY39" s="630"/>
      <c r="BZ39" s="630"/>
      <c r="CA39" s="630"/>
      <c r="CB39" s="639"/>
      <c r="CD39" s="644" t="s">
        <v>343</v>
      </c>
      <c r="CE39" s="645"/>
      <c r="CF39" s="645"/>
      <c r="CG39" s="645"/>
      <c r="CH39" s="645"/>
      <c r="CI39" s="645"/>
      <c r="CJ39" s="645"/>
      <c r="CK39" s="645"/>
      <c r="CL39" s="645"/>
      <c r="CM39" s="645"/>
      <c r="CN39" s="645"/>
      <c r="CO39" s="645"/>
      <c r="CP39" s="645"/>
      <c r="CQ39" s="646"/>
      <c r="CR39" s="629">
        <v>4478692</v>
      </c>
      <c r="CS39" s="668"/>
      <c r="CT39" s="668"/>
      <c r="CU39" s="668"/>
      <c r="CV39" s="668"/>
      <c r="CW39" s="668"/>
      <c r="CX39" s="668"/>
      <c r="CY39" s="669"/>
      <c r="CZ39" s="634">
        <v>2.7</v>
      </c>
      <c r="DA39" s="663"/>
      <c r="DB39" s="663"/>
      <c r="DC39" s="670"/>
      <c r="DD39" s="638">
        <v>4423981</v>
      </c>
      <c r="DE39" s="668"/>
      <c r="DF39" s="668"/>
      <c r="DG39" s="668"/>
      <c r="DH39" s="668"/>
      <c r="DI39" s="668"/>
      <c r="DJ39" s="668"/>
      <c r="DK39" s="669"/>
      <c r="DL39" s="638" t="s">
        <v>130</v>
      </c>
      <c r="DM39" s="668"/>
      <c r="DN39" s="668"/>
      <c r="DO39" s="668"/>
      <c r="DP39" s="668"/>
      <c r="DQ39" s="668"/>
      <c r="DR39" s="668"/>
      <c r="DS39" s="668"/>
      <c r="DT39" s="668"/>
      <c r="DU39" s="668"/>
      <c r="DV39" s="669"/>
      <c r="DW39" s="634" t="s">
        <v>236</v>
      </c>
      <c r="DX39" s="663"/>
      <c r="DY39" s="663"/>
      <c r="DZ39" s="663"/>
      <c r="EA39" s="663"/>
      <c r="EB39" s="663"/>
      <c r="EC39" s="664"/>
    </row>
    <row r="40" spans="2:133" ht="11.25" customHeight="1" x14ac:dyDescent="0.2">
      <c r="B40" s="626" t="s">
        <v>344</v>
      </c>
      <c r="C40" s="627"/>
      <c r="D40" s="627"/>
      <c r="E40" s="627"/>
      <c r="F40" s="627"/>
      <c r="G40" s="627"/>
      <c r="H40" s="627"/>
      <c r="I40" s="627"/>
      <c r="J40" s="627"/>
      <c r="K40" s="627"/>
      <c r="L40" s="627"/>
      <c r="M40" s="627"/>
      <c r="N40" s="627"/>
      <c r="O40" s="627"/>
      <c r="P40" s="627"/>
      <c r="Q40" s="628"/>
      <c r="R40" s="629">
        <v>786000</v>
      </c>
      <c r="S40" s="630"/>
      <c r="T40" s="630"/>
      <c r="U40" s="630"/>
      <c r="V40" s="630"/>
      <c r="W40" s="630"/>
      <c r="X40" s="630"/>
      <c r="Y40" s="631"/>
      <c r="Z40" s="632">
        <v>0.5</v>
      </c>
      <c r="AA40" s="632"/>
      <c r="AB40" s="632"/>
      <c r="AC40" s="632"/>
      <c r="AD40" s="633" t="s">
        <v>236</v>
      </c>
      <c r="AE40" s="633"/>
      <c r="AF40" s="633"/>
      <c r="AG40" s="633"/>
      <c r="AH40" s="633"/>
      <c r="AI40" s="633"/>
      <c r="AJ40" s="633"/>
      <c r="AK40" s="633"/>
      <c r="AL40" s="634" t="s">
        <v>130</v>
      </c>
      <c r="AM40" s="635"/>
      <c r="AN40" s="635"/>
      <c r="AO40" s="636"/>
      <c r="AQ40" s="707" t="s">
        <v>345</v>
      </c>
      <c r="AR40" s="708"/>
      <c r="AS40" s="708"/>
      <c r="AT40" s="708"/>
      <c r="AU40" s="708"/>
      <c r="AV40" s="708"/>
      <c r="AW40" s="708"/>
      <c r="AX40" s="708"/>
      <c r="AY40" s="709"/>
      <c r="AZ40" s="629" t="s">
        <v>130</v>
      </c>
      <c r="BA40" s="630"/>
      <c r="BB40" s="630"/>
      <c r="BC40" s="630"/>
      <c r="BD40" s="668"/>
      <c r="BE40" s="668"/>
      <c r="BF40" s="696"/>
      <c r="BG40" s="710" t="s">
        <v>346</v>
      </c>
      <c r="BH40" s="711"/>
      <c r="BI40" s="711"/>
      <c r="BJ40" s="711"/>
      <c r="BK40" s="711"/>
      <c r="BL40" s="222"/>
      <c r="BM40" s="645" t="s">
        <v>347</v>
      </c>
      <c r="BN40" s="645"/>
      <c r="BO40" s="645"/>
      <c r="BP40" s="645"/>
      <c r="BQ40" s="645"/>
      <c r="BR40" s="645"/>
      <c r="BS40" s="645"/>
      <c r="BT40" s="645"/>
      <c r="BU40" s="646"/>
      <c r="BV40" s="629">
        <v>114</v>
      </c>
      <c r="BW40" s="630"/>
      <c r="BX40" s="630"/>
      <c r="BY40" s="630"/>
      <c r="BZ40" s="630"/>
      <c r="CA40" s="630"/>
      <c r="CB40" s="639"/>
      <c r="CD40" s="644" t="s">
        <v>348</v>
      </c>
      <c r="CE40" s="645"/>
      <c r="CF40" s="645"/>
      <c r="CG40" s="645"/>
      <c r="CH40" s="645"/>
      <c r="CI40" s="645"/>
      <c r="CJ40" s="645"/>
      <c r="CK40" s="645"/>
      <c r="CL40" s="645"/>
      <c r="CM40" s="645"/>
      <c r="CN40" s="645"/>
      <c r="CO40" s="645"/>
      <c r="CP40" s="645"/>
      <c r="CQ40" s="646"/>
      <c r="CR40" s="629">
        <v>1149584</v>
      </c>
      <c r="CS40" s="630"/>
      <c r="CT40" s="630"/>
      <c r="CU40" s="630"/>
      <c r="CV40" s="630"/>
      <c r="CW40" s="630"/>
      <c r="CX40" s="630"/>
      <c r="CY40" s="631"/>
      <c r="CZ40" s="634">
        <v>0.7</v>
      </c>
      <c r="DA40" s="663"/>
      <c r="DB40" s="663"/>
      <c r="DC40" s="670"/>
      <c r="DD40" s="638" t="s">
        <v>130</v>
      </c>
      <c r="DE40" s="630"/>
      <c r="DF40" s="630"/>
      <c r="DG40" s="630"/>
      <c r="DH40" s="630"/>
      <c r="DI40" s="630"/>
      <c r="DJ40" s="630"/>
      <c r="DK40" s="631"/>
      <c r="DL40" s="638" t="s">
        <v>130</v>
      </c>
      <c r="DM40" s="630"/>
      <c r="DN40" s="630"/>
      <c r="DO40" s="630"/>
      <c r="DP40" s="630"/>
      <c r="DQ40" s="630"/>
      <c r="DR40" s="630"/>
      <c r="DS40" s="630"/>
      <c r="DT40" s="630"/>
      <c r="DU40" s="630"/>
      <c r="DV40" s="631"/>
      <c r="DW40" s="634" t="s">
        <v>236</v>
      </c>
      <c r="DX40" s="663"/>
      <c r="DY40" s="663"/>
      <c r="DZ40" s="663"/>
      <c r="EA40" s="663"/>
      <c r="EB40" s="663"/>
      <c r="EC40" s="664"/>
    </row>
    <row r="41" spans="2:133" ht="11.25" customHeight="1" x14ac:dyDescent="0.2">
      <c r="B41" s="626" t="s">
        <v>349</v>
      </c>
      <c r="C41" s="627"/>
      <c r="D41" s="627"/>
      <c r="E41" s="627"/>
      <c r="F41" s="627"/>
      <c r="G41" s="627"/>
      <c r="H41" s="627"/>
      <c r="I41" s="627"/>
      <c r="J41" s="627"/>
      <c r="K41" s="627"/>
      <c r="L41" s="627"/>
      <c r="M41" s="627"/>
      <c r="N41" s="627"/>
      <c r="O41" s="627"/>
      <c r="P41" s="627"/>
      <c r="Q41" s="628"/>
      <c r="R41" s="629" t="s">
        <v>130</v>
      </c>
      <c r="S41" s="630"/>
      <c r="T41" s="630"/>
      <c r="U41" s="630"/>
      <c r="V41" s="630"/>
      <c r="W41" s="630"/>
      <c r="X41" s="630"/>
      <c r="Y41" s="631"/>
      <c r="Z41" s="632" t="s">
        <v>130</v>
      </c>
      <c r="AA41" s="632"/>
      <c r="AB41" s="632"/>
      <c r="AC41" s="632"/>
      <c r="AD41" s="633" t="s">
        <v>236</v>
      </c>
      <c r="AE41" s="633"/>
      <c r="AF41" s="633"/>
      <c r="AG41" s="633"/>
      <c r="AH41" s="633"/>
      <c r="AI41" s="633"/>
      <c r="AJ41" s="633"/>
      <c r="AK41" s="633"/>
      <c r="AL41" s="634" t="s">
        <v>130</v>
      </c>
      <c r="AM41" s="635"/>
      <c r="AN41" s="635"/>
      <c r="AO41" s="636"/>
      <c r="AQ41" s="707" t="s">
        <v>350</v>
      </c>
      <c r="AR41" s="708"/>
      <c r="AS41" s="708"/>
      <c r="AT41" s="708"/>
      <c r="AU41" s="708"/>
      <c r="AV41" s="708"/>
      <c r="AW41" s="708"/>
      <c r="AX41" s="708"/>
      <c r="AY41" s="709"/>
      <c r="AZ41" s="629">
        <v>3370226</v>
      </c>
      <c r="BA41" s="630"/>
      <c r="BB41" s="630"/>
      <c r="BC41" s="630"/>
      <c r="BD41" s="668"/>
      <c r="BE41" s="668"/>
      <c r="BF41" s="696"/>
      <c r="BG41" s="710"/>
      <c r="BH41" s="711"/>
      <c r="BI41" s="711"/>
      <c r="BJ41" s="711"/>
      <c r="BK41" s="711"/>
      <c r="BL41" s="222"/>
      <c r="BM41" s="645" t="s">
        <v>351</v>
      </c>
      <c r="BN41" s="645"/>
      <c r="BO41" s="645"/>
      <c r="BP41" s="645"/>
      <c r="BQ41" s="645"/>
      <c r="BR41" s="645"/>
      <c r="BS41" s="645"/>
      <c r="BT41" s="645"/>
      <c r="BU41" s="646"/>
      <c r="BV41" s="629">
        <v>2</v>
      </c>
      <c r="BW41" s="630"/>
      <c r="BX41" s="630"/>
      <c r="BY41" s="630"/>
      <c r="BZ41" s="630"/>
      <c r="CA41" s="630"/>
      <c r="CB41" s="639"/>
      <c r="CD41" s="644" t="s">
        <v>352</v>
      </c>
      <c r="CE41" s="645"/>
      <c r="CF41" s="645"/>
      <c r="CG41" s="645"/>
      <c r="CH41" s="645"/>
      <c r="CI41" s="645"/>
      <c r="CJ41" s="645"/>
      <c r="CK41" s="645"/>
      <c r="CL41" s="645"/>
      <c r="CM41" s="645"/>
      <c r="CN41" s="645"/>
      <c r="CO41" s="645"/>
      <c r="CP41" s="645"/>
      <c r="CQ41" s="646"/>
      <c r="CR41" s="629" t="s">
        <v>130</v>
      </c>
      <c r="CS41" s="668"/>
      <c r="CT41" s="668"/>
      <c r="CU41" s="668"/>
      <c r="CV41" s="668"/>
      <c r="CW41" s="668"/>
      <c r="CX41" s="668"/>
      <c r="CY41" s="669"/>
      <c r="CZ41" s="634" t="s">
        <v>130</v>
      </c>
      <c r="DA41" s="663"/>
      <c r="DB41" s="663"/>
      <c r="DC41" s="670"/>
      <c r="DD41" s="638" t="s">
        <v>130</v>
      </c>
      <c r="DE41" s="668"/>
      <c r="DF41" s="668"/>
      <c r="DG41" s="668"/>
      <c r="DH41" s="668"/>
      <c r="DI41" s="668"/>
      <c r="DJ41" s="668"/>
      <c r="DK41" s="669"/>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2">
      <c r="B42" s="626" t="s">
        <v>353</v>
      </c>
      <c r="C42" s="627"/>
      <c r="D42" s="627"/>
      <c r="E42" s="627"/>
      <c r="F42" s="627"/>
      <c r="G42" s="627"/>
      <c r="H42" s="627"/>
      <c r="I42" s="627"/>
      <c r="J42" s="627"/>
      <c r="K42" s="627"/>
      <c r="L42" s="627"/>
      <c r="M42" s="627"/>
      <c r="N42" s="627"/>
      <c r="O42" s="627"/>
      <c r="P42" s="627"/>
      <c r="Q42" s="628"/>
      <c r="R42" s="629" t="s">
        <v>236</v>
      </c>
      <c r="S42" s="630"/>
      <c r="T42" s="630"/>
      <c r="U42" s="630"/>
      <c r="V42" s="630"/>
      <c r="W42" s="630"/>
      <c r="X42" s="630"/>
      <c r="Y42" s="631"/>
      <c r="Z42" s="632" t="s">
        <v>130</v>
      </c>
      <c r="AA42" s="632"/>
      <c r="AB42" s="632"/>
      <c r="AC42" s="632"/>
      <c r="AD42" s="633" t="s">
        <v>236</v>
      </c>
      <c r="AE42" s="633"/>
      <c r="AF42" s="633"/>
      <c r="AG42" s="633"/>
      <c r="AH42" s="633"/>
      <c r="AI42" s="633"/>
      <c r="AJ42" s="633"/>
      <c r="AK42" s="633"/>
      <c r="AL42" s="634" t="s">
        <v>236</v>
      </c>
      <c r="AM42" s="635"/>
      <c r="AN42" s="635"/>
      <c r="AO42" s="636"/>
      <c r="AQ42" s="714" t="s">
        <v>354</v>
      </c>
      <c r="AR42" s="715"/>
      <c r="AS42" s="715"/>
      <c r="AT42" s="715"/>
      <c r="AU42" s="715"/>
      <c r="AV42" s="715"/>
      <c r="AW42" s="715"/>
      <c r="AX42" s="715"/>
      <c r="AY42" s="716"/>
      <c r="AZ42" s="723">
        <v>7212273</v>
      </c>
      <c r="BA42" s="724"/>
      <c r="BB42" s="724"/>
      <c r="BC42" s="724"/>
      <c r="BD42" s="700"/>
      <c r="BE42" s="700"/>
      <c r="BF42" s="702"/>
      <c r="BG42" s="712"/>
      <c r="BH42" s="713"/>
      <c r="BI42" s="713"/>
      <c r="BJ42" s="713"/>
      <c r="BK42" s="713"/>
      <c r="BL42" s="223"/>
      <c r="BM42" s="655" t="s">
        <v>355</v>
      </c>
      <c r="BN42" s="655"/>
      <c r="BO42" s="655"/>
      <c r="BP42" s="655"/>
      <c r="BQ42" s="655"/>
      <c r="BR42" s="655"/>
      <c r="BS42" s="655"/>
      <c r="BT42" s="655"/>
      <c r="BU42" s="656"/>
      <c r="BV42" s="723">
        <v>258</v>
      </c>
      <c r="BW42" s="724"/>
      <c r="BX42" s="724"/>
      <c r="BY42" s="724"/>
      <c r="BZ42" s="724"/>
      <c r="CA42" s="724"/>
      <c r="CB42" s="736"/>
      <c r="CD42" s="626" t="s">
        <v>356</v>
      </c>
      <c r="CE42" s="627"/>
      <c r="CF42" s="627"/>
      <c r="CG42" s="627"/>
      <c r="CH42" s="627"/>
      <c r="CI42" s="627"/>
      <c r="CJ42" s="627"/>
      <c r="CK42" s="627"/>
      <c r="CL42" s="627"/>
      <c r="CM42" s="627"/>
      <c r="CN42" s="627"/>
      <c r="CO42" s="627"/>
      <c r="CP42" s="627"/>
      <c r="CQ42" s="628"/>
      <c r="CR42" s="629">
        <v>9017827</v>
      </c>
      <c r="CS42" s="668"/>
      <c r="CT42" s="668"/>
      <c r="CU42" s="668"/>
      <c r="CV42" s="668"/>
      <c r="CW42" s="668"/>
      <c r="CX42" s="668"/>
      <c r="CY42" s="669"/>
      <c r="CZ42" s="634">
        <v>5.4</v>
      </c>
      <c r="DA42" s="663"/>
      <c r="DB42" s="663"/>
      <c r="DC42" s="670"/>
      <c r="DD42" s="638">
        <v>5972100</v>
      </c>
      <c r="DE42" s="668"/>
      <c r="DF42" s="668"/>
      <c r="DG42" s="668"/>
      <c r="DH42" s="668"/>
      <c r="DI42" s="668"/>
      <c r="DJ42" s="668"/>
      <c r="DK42" s="669"/>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2">
      <c r="B43" s="626" t="s">
        <v>357</v>
      </c>
      <c r="C43" s="627"/>
      <c r="D43" s="627"/>
      <c r="E43" s="627"/>
      <c r="F43" s="627"/>
      <c r="G43" s="627"/>
      <c r="H43" s="627"/>
      <c r="I43" s="627"/>
      <c r="J43" s="627"/>
      <c r="K43" s="627"/>
      <c r="L43" s="627"/>
      <c r="M43" s="627"/>
      <c r="N43" s="627"/>
      <c r="O43" s="627"/>
      <c r="P43" s="627"/>
      <c r="Q43" s="628"/>
      <c r="R43" s="629" t="s">
        <v>175</v>
      </c>
      <c r="S43" s="630"/>
      <c r="T43" s="630"/>
      <c r="U43" s="630"/>
      <c r="V43" s="630"/>
      <c r="W43" s="630"/>
      <c r="X43" s="630"/>
      <c r="Y43" s="631"/>
      <c r="Z43" s="632" t="s">
        <v>130</v>
      </c>
      <c r="AA43" s="632"/>
      <c r="AB43" s="632"/>
      <c r="AC43" s="632"/>
      <c r="AD43" s="633" t="s">
        <v>130</v>
      </c>
      <c r="AE43" s="633"/>
      <c r="AF43" s="633"/>
      <c r="AG43" s="633"/>
      <c r="AH43" s="633"/>
      <c r="AI43" s="633"/>
      <c r="AJ43" s="633"/>
      <c r="AK43" s="633"/>
      <c r="AL43" s="634" t="s">
        <v>130</v>
      </c>
      <c r="AM43" s="635"/>
      <c r="AN43" s="635"/>
      <c r="AO43" s="636"/>
      <c r="BV43" s="224"/>
      <c r="BW43" s="224"/>
      <c r="BX43" s="224"/>
      <c r="BY43" s="224"/>
      <c r="BZ43" s="224"/>
      <c r="CA43" s="224"/>
      <c r="CB43" s="224"/>
      <c r="CD43" s="626" t="s">
        <v>358</v>
      </c>
      <c r="CE43" s="627"/>
      <c r="CF43" s="627"/>
      <c r="CG43" s="627"/>
      <c r="CH43" s="627"/>
      <c r="CI43" s="627"/>
      <c r="CJ43" s="627"/>
      <c r="CK43" s="627"/>
      <c r="CL43" s="627"/>
      <c r="CM43" s="627"/>
      <c r="CN43" s="627"/>
      <c r="CO43" s="627"/>
      <c r="CP43" s="627"/>
      <c r="CQ43" s="628"/>
      <c r="CR43" s="629">
        <v>388781</v>
      </c>
      <c r="CS43" s="668"/>
      <c r="CT43" s="668"/>
      <c r="CU43" s="668"/>
      <c r="CV43" s="668"/>
      <c r="CW43" s="668"/>
      <c r="CX43" s="668"/>
      <c r="CY43" s="669"/>
      <c r="CZ43" s="634">
        <v>0.2</v>
      </c>
      <c r="DA43" s="663"/>
      <c r="DB43" s="663"/>
      <c r="DC43" s="670"/>
      <c r="DD43" s="638">
        <v>385162</v>
      </c>
      <c r="DE43" s="668"/>
      <c r="DF43" s="668"/>
      <c r="DG43" s="668"/>
      <c r="DH43" s="668"/>
      <c r="DI43" s="668"/>
      <c r="DJ43" s="668"/>
      <c r="DK43" s="669"/>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2">
      <c r="B44" s="679" t="s">
        <v>359</v>
      </c>
      <c r="C44" s="680"/>
      <c r="D44" s="680"/>
      <c r="E44" s="680"/>
      <c r="F44" s="680"/>
      <c r="G44" s="680"/>
      <c r="H44" s="680"/>
      <c r="I44" s="680"/>
      <c r="J44" s="680"/>
      <c r="K44" s="680"/>
      <c r="L44" s="680"/>
      <c r="M44" s="680"/>
      <c r="N44" s="680"/>
      <c r="O44" s="680"/>
      <c r="P44" s="680"/>
      <c r="Q44" s="681"/>
      <c r="R44" s="723">
        <v>173062972</v>
      </c>
      <c r="S44" s="724"/>
      <c r="T44" s="724"/>
      <c r="U44" s="724"/>
      <c r="V44" s="724"/>
      <c r="W44" s="724"/>
      <c r="X44" s="724"/>
      <c r="Y44" s="725"/>
      <c r="Z44" s="726">
        <v>100</v>
      </c>
      <c r="AA44" s="726"/>
      <c r="AB44" s="726"/>
      <c r="AC44" s="726"/>
      <c r="AD44" s="727">
        <v>97706698</v>
      </c>
      <c r="AE44" s="727"/>
      <c r="AF44" s="727"/>
      <c r="AG44" s="727"/>
      <c r="AH44" s="727"/>
      <c r="AI44" s="727"/>
      <c r="AJ44" s="727"/>
      <c r="AK44" s="727"/>
      <c r="AL44" s="728">
        <v>100</v>
      </c>
      <c r="AM44" s="701"/>
      <c r="AN44" s="701"/>
      <c r="AO44" s="729"/>
      <c r="CD44" s="730" t="s">
        <v>306</v>
      </c>
      <c r="CE44" s="731"/>
      <c r="CF44" s="626" t="s">
        <v>360</v>
      </c>
      <c r="CG44" s="627"/>
      <c r="CH44" s="627"/>
      <c r="CI44" s="627"/>
      <c r="CJ44" s="627"/>
      <c r="CK44" s="627"/>
      <c r="CL44" s="627"/>
      <c r="CM44" s="627"/>
      <c r="CN44" s="627"/>
      <c r="CO44" s="627"/>
      <c r="CP44" s="627"/>
      <c r="CQ44" s="628"/>
      <c r="CR44" s="629">
        <v>9017827</v>
      </c>
      <c r="CS44" s="630"/>
      <c r="CT44" s="630"/>
      <c r="CU44" s="630"/>
      <c r="CV44" s="630"/>
      <c r="CW44" s="630"/>
      <c r="CX44" s="630"/>
      <c r="CY44" s="631"/>
      <c r="CZ44" s="634">
        <v>5.4</v>
      </c>
      <c r="DA44" s="635"/>
      <c r="DB44" s="635"/>
      <c r="DC44" s="647"/>
      <c r="DD44" s="638">
        <v>5972100</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361</v>
      </c>
      <c r="CG45" s="627"/>
      <c r="CH45" s="627"/>
      <c r="CI45" s="627"/>
      <c r="CJ45" s="627"/>
      <c r="CK45" s="627"/>
      <c r="CL45" s="627"/>
      <c r="CM45" s="627"/>
      <c r="CN45" s="627"/>
      <c r="CO45" s="627"/>
      <c r="CP45" s="627"/>
      <c r="CQ45" s="628"/>
      <c r="CR45" s="629">
        <v>2415587</v>
      </c>
      <c r="CS45" s="668"/>
      <c r="CT45" s="668"/>
      <c r="CU45" s="668"/>
      <c r="CV45" s="668"/>
      <c r="CW45" s="668"/>
      <c r="CX45" s="668"/>
      <c r="CY45" s="669"/>
      <c r="CZ45" s="634">
        <v>1.4</v>
      </c>
      <c r="DA45" s="663"/>
      <c r="DB45" s="663"/>
      <c r="DC45" s="670"/>
      <c r="DD45" s="638">
        <v>900137</v>
      </c>
      <c r="DE45" s="668"/>
      <c r="DF45" s="668"/>
      <c r="DG45" s="668"/>
      <c r="DH45" s="668"/>
      <c r="DI45" s="668"/>
      <c r="DJ45" s="668"/>
      <c r="DK45" s="669"/>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2">
      <c r="B46" s="226" t="s">
        <v>362</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363</v>
      </c>
      <c r="CG46" s="627"/>
      <c r="CH46" s="627"/>
      <c r="CI46" s="627"/>
      <c r="CJ46" s="627"/>
      <c r="CK46" s="627"/>
      <c r="CL46" s="627"/>
      <c r="CM46" s="627"/>
      <c r="CN46" s="627"/>
      <c r="CO46" s="627"/>
      <c r="CP46" s="627"/>
      <c r="CQ46" s="628"/>
      <c r="CR46" s="629">
        <v>6602240</v>
      </c>
      <c r="CS46" s="630"/>
      <c r="CT46" s="630"/>
      <c r="CU46" s="630"/>
      <c r="CV46" s="630"/>
      <c r="CW46" s="630"/>
      <c r="CX46" s="630"/>
      <c r="CY46" s="631"/>
      <c r="CZ46" s="634">
        <v>4</v>
      </c>
      <c r="DA46" s="635"/>
      <c r="DB46" s="635"/>
      <c r="DC46" s="647"/>
      <c r="DD46" s="638">
        <v>5071963</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2">
      <c r="B47" s="748" t="s">
        <v>364</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365</v>
      </c>
      <c r="CG47" s="627"/>
      <c r="CH47" s="627"/>
      <c r="CI47" s="627"/>
      <c r="CJ47" s="627"/>
      <c r="CK47" s="627"/>
      <c r="CL47" s="627"/>
      <c r="CM47" s="627"/>
      <c r="CN47" s="627"/>
      <c r="CO47" s="627"/>
      <c r="CP47" s="627"/>
      <c r="CQ47" s="628"/>
      <c r="CR47" s="629" t="s">
        <v>236</v>
      </c>
      <c r="CS47" s="668"/>
      <c r="CT47" s="668"/>
      <c r="CU47" s="668"/>
      <c r="CV47" s="668"/>
      <c r="CW47" s="668"/>
      <c r="CX47" s="668"/>
      <c r="CY47" s="669"/>
      <c r="CZ47" s="634" t="s">
        <v>236</v>
      </c>
      <c r="DA47" s="663"/>
      <c r="DB47" s="663"/>
      <c r="DC47" s="670"/>
      <c r="DD47" s="638" t="s">
        <v>236</v>
      </c>
      <c r="DE47" s="668"/>
      <c r="DF47" s="668"/>
      <c r="DG47" s="668"/>
      <c r="DH47" s="668"/>
      <c r="DI47" s="668"/>
      <c r="DJ47" s="668"/>
      <c r="DK47" s="669"/>
      <c r="DL47" s="720"/>
      <c r="DM47" s="721"/>
      <c r="DN47" s="721"/>
      <c r="DO47" s="721"/>
      <c r="DP47" s="721"/>
      <c r="DQ47" s="721"/>
      <c r="DR47" s="721"/>
      <c r="DS47" s="721"/>
      <c r="DT47" s="721"/>
      <c r="DU47" s="721"/>
      <c r="DV47" s="722"/>
      <c r="DW47" s="717"/>
      <c r="DX47" s="718"/>
      <c r="DY47" s="718"/>
      <c r="DZ47" s="718"/>
      <c r="EA47" s="718"/>
      <c r="EB47" s="718"/>
      <c r="EC47" s="719"/>
    </row>
    <row r="48" spans="2:133" ht="10.8" x14ac:dyDescent="0.2">
      <c r="B48" s="747" t="s">
        <v>366</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367</v>
      </c>
      <c r="CG48" s="627"/>
      <c r="CH48" s="627"/>
      <c r="CI48" s="627"/>
      <c r="CJ48" s="627"/>
      <c r="CK48" s="627"/>
      <c r="CL48" s="627"/>
      <c r="CM48" s="627"/>
      <c r="CN48" s="627"/>
      <c r="CO48" s="627"/>
      <c r="CP48" s="627"/>
      <c r="CQ48" s="628"/>
      <c r="CR48" s="629" t="s">
        <v>175</v>
      </c>
      <c r="CS48" s="630"/>
      <c r="CT48" s="630"/>
      <c r="CU48" s="630"/>
      <c r="CV48" s="630"/>
      <c r="CW48" s="630"/>
      <c r="CX48" s="630"/>
      <c r="CY48" s="631"/>
      <c r="CZ48" s="634" t="s">
        <v>236</v>
      </c>
      <c r="DA48" s="635"/>
      <c r="DB48" s="635"/>
      <c r="DC48" s="647"/>
      <c r="DD48" s="638" t="s">
        <v>130</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9" t="s">
        <v>368</v>
      </c>
      <c r="CE49" s="680"/>
      <c r="CF49" s="680"/>
      <c r="CG49" s="680"/>
      <c r="CH49" s="680"/>
      <c r="CI49" s="680"/>
      <c r="CJ49" s="680"/>
      <c r="CK49" s="680"/>
      <c r="CL49" s="680"/>
      <c r="CM49" s="680"/>
      <c r="CN49" s="680"/>
      <c r="CO49" s="680"/>
      <c r="CP49" s="680"/>
      <c r="CQ49" s="681"/>
      <c r="CR49" s="723">
        <v>166672922</v>
      </c>
      <c r="CS49" s="700"/>
      <c r="CT49" s="700"/>
      <c r="CU49" s="700"/>
      <c r="CV49" s="700"/>
      <c r="CW49" s="700"/>
      <c r="CX49" s="700"/>
      <c r="CY49" s="737"/>
      <c r="CZ49" s="728">
        <v>100</v>
      </c>
      <c r="DA49" s="738"/>
      <c r="DB49" s="738"/>
      <c r="DC49" s="739"/>
      <c r="DD49" s="740">
        <v>102110527</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DCSVDwqY/S3s4z7wu0mfuJX5FT3DpWVHNTw8uoOgtF3CpxlQ116bhF2YEDPDLGpzSp0zeQaLHcjD6vvU78Ls0A==" saltValue="fnmdHjJ4948ZZPuF9s/cg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BQ111" zoomScale="60" zoomScaleNormal="60" zoomScaleSheetLayoutView="70" workbookViewId="0">
      <selection activeCell="CR12" sqref="CR12:CV12"/>
    </sheetView>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49" t="s">
        <v>369</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370</v>
      </c>
      <c r="DK2" s="751"/>
      <c r="DL2" s="751"/>
      <c r="DM2" s="751"/>
      <c r="DN2" s="751"/>
      <c r="DO2" s="752"/>
      <c r="DP2" s="231"/>
      <c r="DQ2" s="750" t="s">
        <v>371</v>
      </c>
      <c r="DR2" s="751"/>
      <c r="DS2" s="751"/>
      <c r="DT2" s="751"/>
      <c r="DU2" s="751"/>
      <c r="DV2" s="751"/>
      <c r="DW2" s="751"/>
      <c r="DX2" s="751"/>
      <c r="DY2" s="751"/>
      <c r="DZ2" s="752"/>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53" t="s">
        <v>372</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373</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2">
      <c r="A5" s="755" t="s">
        <v>374</v>
      </c>
      <c r="B5" s="756"/>
      <c r="C5" s="756"/>
      <c r="D5" s="756"/>
      <c r="E5" s="756"/>
      <c r="F5" s="756"/>
      <c r="G5" s="756"/>
      <c r="H5" s="756"/>
      <c r="I5" s="756"/>
      <c r="J5" s="756"/>
      <c r="K5" s="756"/>
      <c r="L5" s="756"/>
      <c r="M5" s="756"/>
      <c r="N5" s="756"/>
      <c r="O5" s="756"/>
      <c r="P5" s="757"/>
      <c r="Q5" s="761" t="s">
        <v>375</v>
      </c>
      <c r="R5" s="762"/>
      <c r="S5" s="762"/>
      <c r="T5" s="762"/>
      <c r="U5" s="763"/>
      <c r="V5" s="761" t="s">
        <v>376</v>
      </c>
      <c r="W5" s="762"/>
      <c r="X5" s="762"/>
      <c r="Y5" s="762"/>
      <c r="Z5" s="763"/>
      <c r="AA5" s="761" t="s">
        <v>377</v>
      </c>
      <c r="AB5" s="762"/>
      <c r="AC5" s="762"/>
      <c r="AD5" s="762"/>
      <c r="AE5" s="762"/>
      <c r="AF5" s="767" t="s">
        <v>378</v>
      </c>
      <c r="AG5" s="762"/>
      <c r="AH5" s="762"/>
      <c r="AI5" s="762"/>
      <c r="AJ5" s="768"/>
      <c r="AK5" s="762" t="s">
        <v>379</v>
      </c>
      <c r="AL5" s="762"/>
      <c r="AM5" s="762"/>
      <c r="AN5" s="762"/>
      <c r="AO5" s="763"/>
      <c r="AP5" s="761" t="s">
        <v>380</v>
      </c>
      <c r="AQ5" s="762"/>
      <c r="AR5" s="762"/>
      <c r="AS5" s="762"/>
      <c r="AT5" s="763"/>
      <c r="AU5" s="761" t="s">
        <v>381</v>
      </c>
      <c r="AV5" s="762"/>
      <c r="AW5" s="762"/>
      <c r="AX5" s="762"/>
      <c r="AY5" s="768"/>
      <c r="AZ5" s="235"/>
      <c r="BA5" s="235"/>
      <c r="BB5" s="235"/>
      <c r="BC5" s="235"/>
      <c r="BD5" s="235"/>
      <c r="BE5" s="236"/>
      <c r="BF5" s="236"/>
      <c r="BG5" s="236"/>
      <c r="BH5" s="236"/>
      <c r="BI5" s="236"/>
      <c r="BJ5" s="236"/>
      <c r="BK5" s="236"/>
      <c r="BL5" s="236"/>
      <c r="BM5" s="236"/>
      <c r="BN5" s="236"/>
      <c r="BO5" s="236"/>
      <c r="BP5" s="236"/>
      <c r="BQ5" s="755" t="s">
        <v>382</v>
      </c>
      <c r="BR5" s="756"/>
      <c r="BS5" s="756"/>
      <c r="BT5" s="756"/>
      <c r="BU5" s="756"/>
      <c r="BV5" s="756"/>
      <c r="BW5" s="756"/>
      <c r="BX5" s="756"/>
      <c r="BY5" s="756"/>
      <c r="BZ5" s="756"/>
      <c r="CA5" s="756"/>
      <c r="CB5" s="756"/>
      <c r="CC5" s="756"/>
      <c r="CD5" s="756"/>
      <c r="CE5" s="756"/>
      <c r="CF5" s="756"/>
      <c r="CG5" s="757"/>
      <c r="CH5" s="761" t="s">
        <v>383</v>
      </c>
      <c r="CI5" s="762"/>
      <c r="CJ5" s="762"/>
      <c r="CK5" s="762"/>
      <c r="CL5" s="763"/>
      <c r="CM5" s="761" t="s">
        <v>384</v>
      </c>
      <c r="CN5" s="762"/>
      <c r="CO5" s="762"/>
      <c r="CP5" s="762"/>
      <c r="CQ5" s="763"/>
      <c r="CR5" s="761" t="s">
        <v>385</v>
      </c>
      <c r="CS5" s="762"/>
      <c r="CT5" s="762"/>
      <c r="CU5" s="762"/>
      <c r="CV5" s="763"/>
      <c r="CW5" s="761" t="s">
        <v>386</v>
      </c>
      <c r="CX5" s="762"/>
      <c r="CY5" s="762"/>
      <c r="CZ5" s="762"/>
      <c r="DA5" s="763"/>
      <c r="DB5" s="761" t="s">
        <v>387</v>
      </c>
      <c r="DC5" s="762"/>
      <c r="DD5" s="762"/>
      <c r="DE5" s="762"/>
      <c r="DF5" s="763"/>
      <c r="DG5" s="791" t="s">
        <v>388</v>
      </c>
      <c r="DH5" s="792"/>
      <c r="DI5" s="792"/>
      <c r="DJ5" s="792"/>
      <c r="DK5" s="793"/>
      <c r="DL5" s="791" t="s">
        <v>389</v>
      </c>
      <c r="DM5" s="792"/>
      <c r="DN5" s="792"/>
      <c r="DO5" s="792"/>
      <c r="DP5" s="793"/>
      <c r="DQ5" s="761" t="s">
        <v>390</v>
      </c>
      <c r="DR5" s="762"/>
      <c r="DS5" s="762"/>
      <c r="DT5" s="762"/>
      <c r="DU5" s="763"/>
      <c r="DV5" s="761" t="s">
        <v>381</v>
      </c>
      <c r="DW5" s="762"/>
      <c r="DX5" s="762"/>
      <c r="DY5" s="762"/>
      <c r="DZ5" s="768"/>
      <c r="EA5" s="237"/>
    </row>
    <row r="6" spans="1:131" s="238" customFormat="1" ht="26.25" customHeight="1" thickBot="1" x14ac:dyDescent="0.25">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2">
      <c r="A7" s="239">
        <v>1</v>
      </c>
      <c r="B7" s="777" t="s">
        <v>391</v>
      </c>
      <c r="C7" s="778"/>
      <c r="D7" s="778"/>
      <c r="E7" s="778"/>
      <c r="F7" s="778"/>
      <c r="G7" s="778"/>
      <c r="H7" s="778"/>
      <c r="I7" s="778"/>
      <c r="J7" s="778"/>
      <c r="K7" s="778"/>
      <c r="L7" s="778"/>
      <c r="M7" s="778"/>
      <c r="N7" s="778"/>
      <c r="O7" s="778"/>
      <c r="P7" s="779"/>
      <c r="Q7" s="780">
        <v>173141</v>
      </c>
      <c r="R7" s="781"/>
      <c r="S7" s="781"/>
      <c r="T7" s="781"/>
      <c r="U7" s="781"/>
      <c r="V7" s="781">
        <v>166751</v>
      </c>
      <c r="W7" s="781"/>
      <c r="X7" s="781"/>
      <c r="Y7" s="781"/>
      <c r="Z7" s="781"/>
      <c r="AA7" s="781">
        <v>6390</v>
      </c>
      <c r="AB7" s="781"/>
      <c r="AC7" s="781"/>
      <c r="AD7" s="781"/>
      <c r="AE7" s="782"/>
      <c r="AF7" s="783">
        <v>6351</v>
      </c>
      <c r="AG7" s="784"/>
      <c r="AH7" s="784"/>
      <c r="AI7" s="784"/>
      <c r="AJ7" s="785"/>
      <c r="AK7" s="786">
        <v>118</v>
      </c>
      <c r="AL7" s="787"/>
      <c r="AM7" s="787"/>
      <c r="AN7" s="787"/>
      <c r="AO7" s="787"/>
      <c r="AP7" s="787">
        <v>18620</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t="s">
        <v>571</v>
      </c>
      <c r="BT7" s="775"/>
      <c r="BU7" s="775"/>
      <c r="BV7" s="775"/>
      <c r="BW7" s="775"/>
      <c r="BX7" s="775"/>
      <c r="BY7" s="775"/>
      <c r="BZ7" s="775"/>
      <c r="CA7" s="775"/>
      <c r="CB7" s="775"/>
      <c r="CC7" s="775"/>
      <c r="CD7" s="775"/>
      <c r="CE7" s="775"/>
      <c r="CF7" s="775"/>
      <c r="CG7" s="790"/>
      <c r="CH7" s="771">
        <v>125</v>
      </c>
      <c r="CI7" s="772"/>
      <c r="CJ7" s="772"/>
      <c r="CK7" s="772"/>
      <c r="CL7" s="773"/>
      <c r="CM7" s="771">
        <v>2081</v>
      </c>
      <c r="CN7" s="772"/>
      <c r="CO7" s="772"/>
      <c r="CP7" s="772"/>
      <c r="CQ7" s="773"/>
      <c r="CR7" s="771">
        <v>500</v>
      </c>
      <c r="CS7" s="772"/>
      <c r="CT7" s="772"/>
      <c r="CU7" s="772"/>
      <c r="CV7" s="773"/>
      <c r="CW7" s="771">
        <v>451</v>
      </c>
      <c r="CX7" s="772"/>
      <c r="CY7" s="772"/>
      <c r="CZ7" s="772"/>
      <c r="DA7" s="773"/>
      <c r="DB7" s="771" t="s">
        <v>501</v>
      </c>
      <c r="DC7" s="772"/>
      <c r="DD7" s="772"/>
      <c r="DE7" s="772"/>
      <c r="DF7" s="773"/>
      <c r="DG7" s="771" t="s">
        <v>501</v>
      </c>
      <c r="DH7" s="772"/>
      <c r="DI7" s="772"/>
      <c r="DJ7" s="772"/>
      <c r="DK7" s="773"/>
      <c r="DL7" s="771" t="s">
        <v>501</v>
      </c>
      <c r="DM7" s="772"/>
      <c r="DN7" s="772"/>
      <c r="DO7" s="772"/>
      <c r="DP7" s="773"/>
      <c r="DQ7" s="771" t="s">
        <v>501</v>
      </c>
      <c r="DR7" s="772"/>
      <c r="DS7" s="772"/>
      <c r="DT7" s="772"/>
      <c r="DU7" s="773"/>
      <c r="DV7" s="774"/>
      <c r="DW7" s="775"/>
      <c r="DX7" s="775"/>
      <c r="DY7" s="775"/>
      <c r="DZ7" s="776"/>
      <c r="EA7" s="237"/>
    </row>
    <row r="8" spans="1:131" s="238" customFormat="1" ht="26.25" customHeight="1" x14ac:dyDescent="0.2">
      <c r="A8" s="241">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t="s">
        <v>574</v>
      </c>
      <c r="BS8" s="801" t="s">
        <v>572</v>
      </c>
      <c r="BT8" s="802"/>
      <c r="BU8" s="802"/>
      <c r="BV8" s="802"/>
      <c r="BW8" s="802"/>
      <c r="BX8" s="802"/>
      <c r="BY8" s="802"/>
      <c r="BZ8" s="802"/>
      <c r="CA8" s="802"/>
      <c r="CB8" s="802"/>
      <c r="CC8" s="802"/>
      <c r="CD8" s="802"/>
      <c r="CE8" s="802"/>
      <c r="CF8" s="802"/>
      <c r="CG8" s="803"/>
      <c r="CH8" s="804" t="s">
        <v>575</v>
      </c>
      <c r="CI8" s="805"/>
      <c r="CJ8" s="805"/>
      <c r="CK8" s="805"/>
      <c r="CL8" s="806"/>
      <c r="CM8" s="804">
        <v>10</v>
      </c>
      <c r="CN8" s="805"/>
      <c r="CO8" s="805"/>
      <c r="CP8" s="805"/>
      <c r="CQ8" s="806"/>
      <c r="CR8" s="804">
        <v>10</v>
      </c>
      <c r="CS8" s="805"/>
      <c r="CT8" s="805"/>
      <c r="CU8" s="805"/>
      <c r="CV8" s="806"/>
      <c r="CW8" s="804">
        <v>0</v>
      </c>
      <c r="CX8" s="805"/>
      <c r="CY8" s="805"/>
      <c r="CZ8" s="805"/>
      <c r="DA8" s="806"/>
      <c r="DB8" s="804" t="s">
        <v>501</v>
      </c>
      <c r="DC8" s="805"/>
      <c r="DD8" s="805"/>
      <c r="DE8" s="805"/>
      <c r="DF8" s="806"/>
      <c r="DG8" s="804" t="s">
        <v>501</v>
      </c>
      <c r="DH8" s="805"/>
      <c r="DI8" s="805"/>
      <c r="DJ8" s="805"/>
      <c r="DK8" s="806"/>
      <c r="DL8" s="804" t="s">
        <v>501</v>
      </c>
      <c r="DM8" s="805"/>
      <c r="DN8" s="805"/>
      <c r="DO8" s="805"/>
      <c r="DP8" s="806"/>
      <c r="DQ8" s="804" t="s">
        <v>501</v>
      </c>
      <c r="DR8" s="805"/>
      <c r="DS8" s="805"/>
      <c r="DT8" s="805"/>
      <c r="DU8" s="806"/>
      <c r="DV8" s="801"/>
      <c r="DW8" s="802"/>
      <c r="DX8" s="802"/>
      <c r="DY8" s="802"/>
      <c r="DZ8" s="807"/>
      <c r="EA8" s="237"/>
    </row>
    <row r="9" spans="1:131" s="238" customFormat="1" ht="26.25" customHeight="1" x14ac:dyDescent="0.2">
      <c r="A9" s="241">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t="s">
        <v>573</v>
      </c>
      <c r="BT9" s="802"/>
      <c r="BU9" s="802"/>
      <c r="BV9" s="802"/>
      <c r="BW9" s="802"/>
      <c r="BX9" s="802"/>
      <c r="BY9" s="802"/>
      <c r="BZ9" s="802"/>
      <c r="CA9" s="802"/>
      <c r="CB9" s="802"/>
      <c r="CC9" s="802"/>
      <c r="CD9" s="802"/>
      <c r="CE9" s="802"/>
      <c r="CF9" s="802"/>
      <c r="CG9" s="803"/>
      <c r="CH9" s="804">
        <v>7</v>
      </c>
      <c r="CI9" s="805"/>
      <c r="CJ9" s="805"/>
      <c r="CK9" s="805"/>
      <c r="CL9" s="806"/>
      <c r="CM9" s="804">
        <v>496</v>
      </c>
      <c r="CN9" s="805"/>
      <c r="CO9" s="805"/>
      <c r="CP9" s="805"/>
      <c r="CQ9" s="806"/>
      <c r="CR9" s="804">
        <v>303</v>
      </c>
      <c r="CS9" s="805"/>
      <c r="CT9" s="805"/>
      <c r="CU9" s="805"/>
      <c r="CV9" s="806"/>
      <c r="CW9" s="804">
        <v>367</v>
      </c>
      <c r="CX9" s="805"/>
      <c r="CY9" s="805"/>
      <c r="CZ9" s="805"/>
      <c r="DA9" s="806"/>
      <c r="DB9" s="804" t="s">
        <v>501</v>
      </c>
      <c r="DC9" s="805"/>
      <c r="DD9" s="805"/>
      <c r="DE9" s="805"/>
      <c r="DF9" s="806"/>
      <c r="DG9" s="804" t="s">
        <v>501</v>
      </c>
      <c r="DH9" s="805"/>
      <c r="DI9" s="805"/>
      <c r="DJ9" s="805"/>
      <c r="DK9" s="806"/>
      <c r="DL9" s="804" t="s">
        <v>501</v>
      </c>
      <c r="DM9" s="805"/>
      <c r="DN9" s="805"/>
      <c r="DO9" s="805"/>
      <c r="DP9" s="806"/>
      <c r="DQ9" s="804" t="s">
        <v>501</v>
      </c>
      <c r="DR9" s="805"/>
      <c r="DS9" s="805"/>
      <c r="DT9" s="805"/>
      <c r="DU9" s="806"/>
      <c r="DV9" s="801"/>
      <c r="DW9" s="802"/>
      <c r="DX9" s="802"/>
      <c r="DY9" s="802"/>
      <c r="DZ9" s="807"/>
      <c r="EA9" s="237"/>
    </row>
    <row r="10" spans="1:131" s="238" customFormat="1" ht="26.25" customHeight="1" x14ac:dyDescent="0.2">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7"/>
    </row>
    <row r="11" spans="1:131" s="238" customFormat="1" ht="26.25" customHeight="1" x14ac:dyDescent="0.2">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x14ac:dyDescent="0.2">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2">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2">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2">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2">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2">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2">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2">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2">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5">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2">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392</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5">
      <c r="A23" s="243" t="s">
        <v>393</v>
      </c>
      <c r="B23" s="817" t="s">
        <v>394</v>
      </c>
      <c r="C23" s="818"/>
      <c r="D23" s="818"/>
      <c r="E23" s="818"/>
      <c r="F23" s="818"/>
      <c r="G23" s="818"/>
      <c r="H23" s="818"/>
      <c r="I23" s="818"/>
      <c r="J23" s="818"/>
      <c r="K23" s="818"/>
      <c r="L23" s="818"/>
      <c r="M23" s="818"/>
      <c r="N23" s="818"/>
      <c r="O23" s="818"/>
      <c r="P23" s="819"/>
      <c r="Q23" s="820">
        <v>173141</v>
      </c>
      <c r="R23" s="821"/>
      <c r="S23" s="821"/>
      <c r="T23" s="821"/>
      <c r="U23" s="821"/>
      <c r="V23" s="821">
        <v>166751</v>
      </c>
      <c r="W23" s="821"/>
      <c r="X23" s="821"/>
      <c r="Y23" s="821"/>
      <c r="Z23" s="821"/>
      <c r="AA23" s="821">
        <v>6390</v>
      </c>
      <c r="AB23" s="821"/>
      <c r="AC23" s="821"/>
      <c r="AD23" s="821"/>
      <c r="AE23" s="822"/>
      <c r="AF23" s="823">
        <v>6351</v>
      </c>
      <c r="AG23" s="821"/>
      <c r="AH23" s="821"/>
      <c r="AI23" s="821"/>
      <c r="AJ23" s="824"/>
      <c r="AK23" s="825"/>
      <c r="AL23" s="826"/>
      <c r="AM23" s="826"/>
      <c r="AN23" s="826"/>
      <c r="AO23" s="826"/>
      <c r="AP23" s="821">
        <v>18620</v>
      </c>
      <c r="AQ23" s="821"/>
      <c r="AR23" s="821"/>
      <c r="AS23" s="821"/>
      <c r="AT23" s="821"/>
      <c r="AU23" s="837"/>
      <c r="AV23" s="837"/>
      <c r="AW23" s="837"/>
      <c r="AX23" s="837"/>
      <c r="AY23" s="838"/>
      <c r="AZ23" s="839" t="s">
        <v>395</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2">
      <c r="A24" s="836" t="s">
        <v>396</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5">
      <c r="A25" s="753" t="s">
        <v>397</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2">
      <c r="A26" s="755" t="s">
        <v>374</v>
      </c>
      <c r="B26" s="756"/>
      <c r="C26" s="756"/>
      <c r="D26" s="756"/>
      <c r="E26" s="756"/>
      <c r="F26" s="756"/>
      <c r="G26" s="756"/>
      <c r="H26" s="756"/>
      <c r="I26" s="756"/>
      <c r="J26" s="756"/>
      <c r="K26" s="756"/>
      <c r="L26" s="756"/>
      <c r="M26" s="756"/>
      <c r="N26" s="756"/>
      <c r="O26" s="756"/>
      <c r="P26" s="757"/>
      <c r="Q26" s="761" t="s">
        <v>398</v>
      </c>
      <c r="R26" s="762"/>
      <c r="S26" s="762"/>
      <c r="T26" s="762"/>
      <c r="U26" s="763"/>
      <c r="V26" s="761" t="s">
        <v>399</v>
      </c>
      <c r="W26" s="762"/>
      <c r="X26" s="762"/>
      <c r="Y26" s="762"/>
      <c r="Z26" s="763"/>
      <c r="AA26" s="761" t="s">
        <v>400</v>
      </c>
      <c r="AB26" s="762"/>
      <c r="AC26" s="762"/>
      <c r="AD26" s="762"/>
      <c r="AE26" s="762"/>
      <c r="AF26" s="842" t="s">
        <v>401</v>
      </c>
      <c r="AG26" s="843"/>
      <c r="AH26" s="843"/>
      <c r="AI26" s="843"/>
      <c r="AJ26" s="844"/>
      <c r="AK26" s="762" t="s">
        <v>402</v>
      </c>
      <c r="AL26" s="762"/>
      <c r="AM26" s="762"/>
      <c r="AN26" s="762"/>
      <c r="AO26" s="763"/>
      <c r="AP26" s="761" t="s">
        <v>403</v>
      </c>
      <c r="AQ26" s="762"/>
      <c r="AR26" s="762"/>
      <c r="AS26" s="762"/>
      <c r="AT26" s="763"/>
      <c r="AU26" s="761" t="s">
        <v>404</v>
      </c>
      <c r="AV26" s="762"/>
      <c r="AW26" s="762"/>
      <c r="AX26" s="762"/>
      <c r="AY26" s="763"/>
      <c r="AZ26" s="761" t="s">
        <v>405</v>
      </c>
      <c r="BA26" s="762"/>
      <c r="BB26" s="762"/>
      <c r="BC26" s="762"/>
      <c r="BD26" s="763"/>
      <c r="BE26" s="761" t="s">
        <v>381</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5">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2">
      <c r="A28" s="245">
        <v>1</v>
      </c>
      <c r="B28" s="777" t="s">
        <v>406</v>
      </c>
      <c r="C28" s="778"/>
      <c r="D28" s="778"/>
      <c r="E28" s="778"/>
      <c r="F28" s="778"/>
      <c r="G28" s="778"/>
      <c r="H28" s="778"/>
      <c r="I28" s="778"/>
      <c r="J28" s="778"/>
      <c r="K28" s="778"/>
      <c r="L28" s="778"/>
      <c r="M28" s="778"/>
      <c r="N28" s="778"/>
      <c r="O28" s="778"/>
      <c r="P28" s="779"/>
      <c r="Q28" s="850">
        <v>35866</v>
      </c>
      <c r="R28" s="851"/>
      <c r="S28" s="851"/>
      <c r="T28" s="851"/>
      <c r="U28" s="851"/>
      <c r="V28" s="851">
        <v>35457</v>
      </c>
      <c r="W28" s="851"/>
      <c r="X28" s="851"/>
      <c r="Y28" s="851"/>
      <c r="Z28" s="851"/>
      <c r="AA28" s="851">
        <v>409</v>
      </c>
      <c r="AB28" s="851"/>
      <c r="AC28" s="851"/>
      <c r="AD28" s="851"/>
      <c r="AE28" s="852"/>
      <c r="AF28" s="853">
        <v>409</v>
      </c>
      <c r="AG28" s="851"/>
      <c r="AH28" s="851"/>
      <c r="AI28" s="851"/>
      <c r="AJ28" s="854"/>
      <c r="AK28" s="855">
        <v>3337</v>
      </c>
      <c r="AL28" s="856"/>
      <c r="AM28" s="856"/>
      <c r="AN28" s="856"/>
      <c r="AO28" s="856"/>
      <c r="AP28" s="856" t="s">
        <v>501</v>
      </c>
      <c r="AQ28" s="856"/>
      <c r="AR28" s="856"/>
      <c r="AS28" s="856"/>
      <c r="AT28" s="856"/>
      <c r="AU28" s="856" t="s">
        <v>501</v>
      </c>
      <c r="AV28" s="856"/>
      <c r="AW28" s="856"/>
      <c r="AX28" s="856"/>
      <c r="AY28" s="856"/>
      <c r="AZ28" s="857" t="s">
        <v>501</v>
      </c>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2">
      <c r="A29" s="245">
        <v>2</v>
      </c>
      <c r="B29" s="808" t="s">
        <v>407</v>
      </c>
      <c r="C29" s="809"/>
      <c r="D29" s="809"/>
      <c r="E29" s="809"/>
      <c r="F29" s="809"/>
      <c r="G29" s="809"/>
      <c r="H29" s="809"/>
      <c r="I29" s="809"/>
      <c r="J29" s="809"/>
      <c r="K29" s="809"/>
      <c r="L29" s="809"/>
      <c r="M29" s="809"/>
      <c r="N29" s="809"/>
      <c r="O29" s="809"/>
      <c r="P29" s="810"/>
      <c r="Q29" s="811">
        <v>26889</v>
      </c>
      <c r="R29" s="812"/>
      <c r="S29" s="812"/>
      <c r="T29" s="812"/>
      <c r="U29" s="812"/>
      <c r="V29" s="812">
        <v>25892</v>
      </c>
      <c r="W29" s="812"/>
      <c r="X29" s="812"/>
      <c r="Y29" s="812"/>
      <c r="Z29" s="812"/>
      <c r="AA29" s="812">
        <v>997</v>
      </c>
      <c r="AB29" s="812"/>
      <c r="AC29" s="812"/>
      <c r="AD29" s="812"/>
      <c r="AE29" s="813"/>
      <c r="AF29" s="814">
        <v>997</v>
      </c>
      <c r="AG29" s="815"/>
      <c r="AH29" s="815"/>
      <c r="AI29" s="815"/>
      <c r="AJ29" s="816"/>
      <c r="AK29" s="862">
        <v>4631</v>
      </c>
      <c r="AL29" s="858"/>
      <c r="AM29" s="858"/>
      <c r="AN29" s="858"/>
      <c r="AO29" s="858"/>
      <c r="AP29" s="858" t="s">
        <v>501</v>
      </c>
      <c r="AQ29" s="858"/>
      <c r="AR29" s="858"/>
      <c r="AS29" s="858"/>
      <c r="AT29" s="858"/>
      <c r="AU29" s="858" t="s">
        <v>501</v>
      </c>
      <c r="AV29" s="858"/>
      <c r="AW29" s="858"/>
      <c r="AX29" s="858"/>
      <c r="AY29" s="858"/>
      <c r="AZ29" s="859" t="s">
        <v>501</v>
      </c>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2">
      <c r="A30" s="245">
        <v>3</v>
      </c>
      <c r="B30" s="808" t="s">
        <v>408</v>
      </c>
      <c r="C30" s="809"/>
      <c r="D30" s="809"/>
      <c r="E30" s="809"/>
      <c r="F30" s="809"/>
      <c r="G30" s="809"/>
      <c r="H30" s="809"/>
      <c r="I30" s="809"/>
      <c r="J30" s="809"/>
      <c r="K30" s="809"/>
      <c r="L30" s="809"/>
      <c r="M30" s="809"/>
      <c r="N30" s="809"/>
      <c r="O30" s="809"/>
      <c r="P30" s="810"/>
      <c r="Q30" s="811">
        <v>7249</v>
      </c>
      <c r="R30" s="812"/>
      <c r="S30" s="812"/>
      <c r="T30" s="812"/>
      <c r="U30" s="812"/>
      <c r="V30" s="812">
        <v>7210</v>
      </c>
      <c r="W30" s="812"/>
      <c r="X30" s="812"/>
      <c r="Y30" s="812"/>
      <c r="Z30" s="812"/>
      <c r="AA30" s="812">
        <v>39</v>
      </c>
      <c r="AB30" s="812"/>
      <c r="AC30" s="812"/>
      <c r="AD30" s="812"/>
      <c r="AE30" s="813"/>
      <c r="AF30" s="814">
        <v>39</v>
      </c>
      <c r="AG30" s="815"/>
      <c r="AH30" s="815"/>
      <c r="AI30" s="815"/>
      <c r="AJ30" s="816"/>
      <c r="AK30" s="862">
        <v>2934</v>
      </c>
      <c r="AL30" s="858"/>
      <c r="AM30" s="858"/>
      <c r="AN30" s="858"/>
      <c r="AO30" s="858"/>
      <c r="AP30" s="858" t="s">
        <v>501</v>
      </c>
      <c r="AQ30" s="858"/>
      <c r="AR30" s="858"/>
      <c r="AS30" s="858"/>
      <c r="AT30" s="858"/>
      <c r="AU30" s="858" t="s">
        <v>501</v>
      </c>
      <c r="AV30" s="858"/>
      <c r="AW30" s="858"/>
      <c r="AX30" s="858"/>
      <c r="AY30" s="858"/>
      <c r="AZ30" s="859" t="s">
        <v>501</v>
      </c>
      <c r="BA30" s="859"/>
      <c r="BB30" s="859"/>
      <c r="BC30" s="859"/>
      <c r="BD30" s="859"/>
      <c r="BE30" s="860"/>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2">
      <c r="A31" s="245">
        <v>4</v>
      </c>
      <c r="B31" s="808"/>
      <c r="C31" s="809"/>
      <c r="D31" s="809"/>
      <c r="E31" s="809"/>
      <c r="F31" s="809"/>
      <c r="G31" s="809"/>
      <c r="H31" s="809"/>
      <c r="I31" s="809"/>
      <c r="J31" s="809"/>
      <c r="K31" s="809"/>
      <c r="L31" s="809"/>
      <c r="M31" s="809"/>
      <c r="N31" s="809"/>
      <c r="O31" s="809"/>
      <c r="P31" s="810"/>
      <c r="Q31" s="811"/>
      <c r="R31" s="812"/>
      <c r="S31" s="812"/>
      <c r="T31" s="812"/>
      <c r="U31" s="812"/>
      <c r="V31" s="812"/>
      <c r="W31" s="812"/>
      <c r="X31" s="812"/>
      <c r="Y31" s="812"/>
      <c r="Z31" s="812"/>
      <c r="AA31" s="812"/>
      <c r="AB31" s="812"/>
      <c r="AC31" s="812"/>
      <c r="AD31" s="812"/>
      <c r="AE31" s="813"/>
      <c r="AF31" s="814"/>
      <c r="AG31" s="815"/>
      <c r="AH31" s="815"/>
      <c r="AI31" s="815"/>
      <c r="AJ31" s="816"/>
      <c r="AK31" s="862"/>
      <c r="AL31" s="858"/>
      <c r="AM31" s="858"/>
      <c r="AN31" s="858"/>
      <c r="AO31" s="858"/>
      <c r="AP31" s="858"/>
      <c r="AQ31" s="858"/>
      <c r="AR31" s="858"/>
      <c r="AS31" s="858"/>
      <c r="AT31" s="858"/>
      <c r="AU31" s="858"/>
      <c r="AV31" s="858"/>
      <c r="AW31" s="858"/>
      <c r="AX31" s="858"/>
      <c r="AY31" s="858"/>
      <c r="AZ31" s="859"/>
      <c r="BA31" s="859"/>
      <c r="BB31" s="859"/>
      <c r="BC31" s="859"/>
      <c r="BD31" s="859"/>
      <c r="BE31" s="860"/>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2">
      <c r="A32" s="245">
        <v>5</v>
      </c>
      <c r="B32" s="808"/>
      <c r="C32" s="809"/>
      <c r="D32" s="809"/>
      <c r="E32" s="809"/>
      <c r="F32" s="809"/>
      <c r="G32" s="809"/>
      <c r="H32" s="809"/>
      <c r="I32" s="809"/>
      <c r="J32" s="809"/>
      <c r="K32" s="809"/>
      <c r="L32" s="809"/>
      <c r="M32" s="809"/>
      <c r="N32" s="809"/>
      <c r="O32" s="809"/>
      <c r="P32" s="810"/>
      <c r="Q32" s="811"/>
      <c r="R32" s="812"/>
      <c r="S32" s="812"/>
      <c r="T32" s="812"/>
      <c r="U32" s="812"/>
      <c r="V32" s="812"/>
      <c r="W32" s="812"/>
      <c r="X32" s="812"/>
      <c r="Y32" s="812"/>
      <c r="Z32" s="812"/>
      <c r="AA32" s="812"/>
      <c r="AB32" s="812"/>
      <c r="AC32" s="812"/>
      <c r="AD32" s="812"/>
      <c r="AE32" s="813"/>
      <c r="AF32" s="814"/>
      <c r="AG32" s="815"/>
      <c r="AH32" s="815"/>
      <c r="AI32" s="815"/>
      <c r="AJ32" s="816"/>
      <c r="AK32" s="862"/>
      <c r="AL32" s="858"/>
      <c r="AM32" s="858"/>
      <c r="AN32" s="858"/>
      <c r="AO32" s="858"/>
      <c r="AP32" s="858"/>
      <c r="AQ32" s="858"/>
      <c r="AR32" s="858"/>
      <c r="AS32" s="858"/>
      <c r="AT32" s="858"/>
      <c r="AU32" s="858"/>
      <c r="AV32" s="858"/>
      <c r="AW32" s="858"/>
      <c r="AX32" s="858"/>
      <c r="AY32" s="858"/>
      <c r="AZ32" s="859"/>
      <c r="BA32" s="859"/>
      <c r="BB32" s="859"/>
      <c r="BC32" s="859"/>
      <c r="BD32" s="859"/>
      <c r="BE32" s="860"/>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2">
      <c r="A33" s="245">
        <v>6</v>
      </c>
      <c r="B33" s="808"/>
      <c r="C33" s="809"/>
      <c r="D33" s="809"/>
      <c r="E33" s="809"/>
      <c r="F33" s="809"/>
      <c r="G33" s="809"/>
      <c r="H33" s="809"/>
      <c r="I33" s="809"/>
      <c r="J33" s="809"/>
      <c r="K33" s="809"/>
      <c r="L33" s="809"/>
      <c r="M33" s="809"/>
      <c r="N33" s="809"/>
      <c r="O33" s="809"/>
      <c r="P33" s="810"/>
      <c r="Q33" s="811"/>
      <c r="R33" s="812"/>
      <c r="S33" s="812"/>
      <c r="T33" s="812"/>
      <c r="U33" s="812"/>
      <c r="V33" s="812"/>
      <c r="W33" s="812"/>
      <c r="X33" s="812"/>
      <c r="Y33" s="812"/>
      <c r="Z33" s="812"/>
      <c r="AA33" s="812"/>
      <c r="AB33" s="812"/>
      <c r="AC33" s="812"/>
      <c r="AD33" s="812"/>
      <c r="AE33" s="813"/>
      <c r="AF33" s="814"/>
      <c r="AG33" s="815"/>
      <c r="AH33" s="815"/>
      <c r="AI33" s="815"/>
      <c r="AJ33" s="816"/>
      <c r="AK33" s="862"/>
      <c r="AL33" s="858"/>
      <c r="AM33" s="858"/>
      <c r="AN33" s="858"/>
      <c r="AO33" s="858"/>
      <c r="AP33" s="858"/>
      <c r="AQ33" s="858"/>
      <c r="AR33" s="858"/>
      <c r="AS33" s="858"/>
      <c r="AT33" s="858"/>
      <c r="AU33" s="858"/>
      <c r="AV33" s="858"/>
      <c r="AW33" s="858"/>
      <c r="AX33" s="858"/>
      <c r="AY33" s="858"/>
      <c r="AZ33" s="859"/>
      <c r="BA33" s="859"/>
      <c r="BB33" s="859"/>
      <c r="BC33" s="859"/>
      <c r="BD33" s="859"/>
      <c r="BE33" s="860"/>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2">
      <c r="A34" s="245">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2">
      <c r="A35" s="245">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2">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2">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2">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2">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2">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2">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2">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2">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2">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2">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2">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2">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2">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2">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2">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2">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2">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2">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2">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2">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2">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2">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2">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2">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2">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5">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2">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409</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5">
      <c r="A63" s="243" t="s">
        <v>393</v>
      </c>
      <c r="B63" s="817" t="s">
        <v>410</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1445</v>
      </c>
      <c r="AG63" s="872"/>
      <c r="AH63" s="872"/>
      <c r="AI63" s="872"/>
      <c r="AJ63" s="873"/>
      <c r="AK63" s="874"/>
      <c r="AL63" s="869"/>
      <c r="AM63" s="869"/>
      <c r="AN63" s="869"/>
      <c r="AO63" s="869"/>
      <c r="AP63" s="872" t="s">
        <v>501</v>
      </c>
      <c r="AQ63" s="872"/>
      <c r="AR63" s="872"/>
      <c r="AS63" s="872"/>
      <c r="AT63" s="872"/>
      <c r="AU63" s="872" t="s">
        <v>501</v>
      </c>
      <c r="AV63" s="872"/>
      <c r="AW63" s="872"/>
      <c r="AX63" s="872"/>
      <c r="AY63" s="872"/>
      <c r="AZ63" s="876"/>
      <c r="BA63" s="876"/>
      <c r="BB63" s="876"/>
      <c r="BC63" s="876"/>
      <c r="BD63" s="876"/>
      <c r="BE63" s="877"/>
      <c r="BF63" s="877"/>
      <c r="BG63" s="877"/>
      <c r="BH63" s="877"/>
      <c r="BI63" s="878"/>
      <c r="BJ63" s="879" t="s">
        <v>395</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5">
      <c r="A65" s="235" t="s">
        <v>411</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2">
      <c r="A66" s="755" t="s">
        <v>412</v>
      </c>
      <c r="B66" s="756"/>
      <c r="C66" s="756"/>
      <c r="D66" s="756"/>
      <c r="E66" s="756"/>
      <c r="F66" s="756"/>
      <c r="G66" s="756"/>
      <c r="H66" s="756"/>
      <c r="I66" s="756"/>
      <c r="J66" s="756"/>
      <c r="K66" s="756"/>
      <c r="L66" s="756"/>
      <c r="M66" s="756"/>
      <c r="N66" s="756"/>
      <c r="O66" s="756"/>
      <c r="P66" s="757"/>
      <c r="Q66" s="761" t="s">
        <v>398</v>
      </c>
      <c r="R66" s="762"/>
      <c r="S66" s="762"/>
      <c r="T66" s="762"/>
      <c r="U66" s="763"/>
      <c r="V66" s="761" t="s">
        <v>399</v>
      </c>
      <c r="W66" s="762"/>
      <c r="X66" s="762"/>
      <c r="Y66" s="762"/>
      <c r="Z66" s="763"/>
      <c r="AA66" s="761" t="s">
        <v>400</v>
      </c>
      <c r="AB66" s="762"/>
      <c r="AC66" s="762"/>
      <c r="AD66" s="762"/>
      <c r="AE66" s="763"/>
      <c r="AF66" s="882" t="s">
        <v>401</v>
      </c>
      <c r="AG66" s="843"/>
      <c r="AH66" s="843"/>
      <c r="AI66" s="843"/>
      <c r="AJ66" s="883"/>
      <c r="AK66" s="761" t="s">
        <v>402</v>
      </c>
      <c r="AL66" s="756"/>
      <c r="AM66" s="756"/>
      <c r="AN66" s="756"/>
      <c r="AO66" s="757"/>
      <c r="AP66" s="761" t="s">
        <v>403</v>
      </c>
      <c r="AQ66" s="762"/>
      <c r="AR66" s="762"/>
      <c r="AS66" s="762"/>
      <c r="AT66" s="763"/>
      <c r="AU66" s="761" t="s">
        <v>413</v>
      </c>
      <c r="AV66" s="762"/>
      <c r="AW66" s="762"/>
      <c r="AX66" s="762"/>
      <c r="AY66" s="763"/>
      <c r="AZ66" s="761" t="s">
        <v>381</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5">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2">
      <c r="A68" s="239">
        <v>1</v>
      </c>
      <c r="B68" s="900" t="s">
        <v>565</v>
      </c>
      <c r="C68" s="898"/>
      <c r="D68" s="898"/>
      <c r="E68" s="898"/>
      <c r="F68" s="898"/>
      <c r="G68" s="898"/>
      <c r="H68" s="898"/>
      <c r="I68" s="898"/>
      <c r="J68" s="898"/>
      <c r="K68" s="898"/>
      <c r="L68" s="898"/>
      <c r="M68" s="898"/>
      <c r="N68" s="898"/>
      <c r="O68" s="898"/>
      <c r="P68" s="901"/>
      <c r="Q68" s="902">
        <v>7741</v>
      </c>
      <c r="R68" s="895">
        <v>7961</v>
      </c>
      <c r="S68" s="895">
        <v>7961</v>
      </c>
      <c r="T68" s="895">
        <v>7961</v>
      </c>
      <c r="U68" s="896">
        <v>7961</v>
      </c>
      <c r="V68" s="894">
        <v>7327</v>
      </c>
      <c r="W68" s="895">
        <v>7475</v>
      </c>
      <c r="X68" s="895">
        <v>7475</v>
      </c>
      <c r="Y68" s="895">
        <v>7475</v>
      </c>
      <c r="Z68" s="896">
        <v>7475</v>
      </c>
      <c r="AA68" s="894">
        <v>415</v>
      </c>
      <c r="AB68" s="895">
        <v>486</v>
      </c>
      <c r="AC68" s="895">
        <v>486</v>
      </c>
      <c r="AD68" s="895">
        <v>486</v>
      </c>
      <c r="AE68" s="896">
        <v>486</v>
      </c>
      <c r="AF68" s="894">
        <v>415</v>
      </c>
      <c r="AG68" s="895">
        <v>486</v>
      </c>
      <c r="AH68" s="895">
        <v>486</v>
      </c>
      <c r="AI68" s="895">
        <v>486</v>
      </c>
      <c r="AJ68" s="896">
        <v>486</v>
      </c>
      <c r="AK68" s="894" t="s">
        <v>501</v>
      </c>
      <c r="AL68" s="895"/>
      <c r="AM68" s="895"/>
      <c r="AN68" s="895"/>
      <c r="AO68" s="896"/>
      <c r="AP68" s="894">
        <v>3713</v>
      </c>
      <c r="AQ68" s="895">
        <v>4476</v>
      </c>
      <c r="AR68" s="895">
        <v>4476</v>
      </c>
      <c r="AS68" s="895">
        <v>4476</v>
      </c>
      <c r="AT68" s="896">
        <v>4476</v>
      </c>
      <c r="AU68" s="894">
        <v>160</v>
      </c>
      <c r="AV68" s="895">
        <v>192</v>
      </c>
      <c r="AW68" s="895">
        <v>192</v>
      </c>
      <c r="AX68" s="895">
        <v>192</v>
      </c>
      <c r="AY68" s="896">
        <v>192</v>
      </c>
      <c r="AZ68" s="897"/>
      <c r="BA68" s="898"/>
      <c r="BB68" s="898"/>
      <c r="BC68" s="898"/>
      <c r="BD68" s="899"/>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2">
      <c r="A69" s="241">
        <v>2</v>
      </c>
      <c r="B69" s="903" t="s">
        <v>566</v>
      </c>
      <c r="C69" s="904"/>
      <c r="D69" s="904"/>
      <c r="E69" s="904"/>
      <c r="F69" s="904"/>
      <c r="G69" s="904"/>
      <c r="H69" s="904"/>
      <c r="I69" s="904"/>
      <c r="J69" s="904"/>
      <c r="K69" s="904"/>
      <c r="L69" s="904"/>
      <c r="M69" s="904"/>
      <c r="N69" s="904"/>
      <c r="O69" s="904"/>
      <c r="P69" s="905"/>
      <c r="Q69" s="907">
        <v>194646</v>
      </c>
      <c r="R69" s="908">
        <v>144168</v>
      </c>
      <c r="S69" s="908">
        <v>144168</v>
      </c>
      <c r="T69" s="908">
        <v>144168</v>
      </c>
      <c r="U69" s="862">
        <v>144168</v>
      </c>
      <c r="V69" s="909">
        <v>178380</v>
      </c>
      <c r="W69" s="908">
        <v>138019</v>
      </c>
      <c r="X69" s="908">
        <v>138019</v>
      </c>
      <c r="Y69" s="908">
        <v>138019</v>
      </c>
      <c r="Z69" s="862">
        <v>138019</v>
      </c>
      <c r="AA69" s="909">
        <v>16266</v>
      </c>
      <c r="AB69" s="908">
        <v>6149</v>
      </c>
      <c r="AC69" s="908">
        <v>6149</v>
      </c>
      <c r="AD69" s="908">
        <v>6149</v>
      </c>
      <c r="AE69" s="862">
        <v>6149</v>
      </c>
      <c r="AF69" s="909">
        <v>48943</v>
      </c>
      <c r="AG69" s="908">
        <v>32354</v>
      </c>
      <c r="AH69" s="908">
        <v>32354</v>
      </c>
      <c r="AI69" s="908">
        <v>32354</v>
      </c>
      <c r="AJ69" s="862">
        <v>32354</v>
      </c>
      <c r="AK69" s="909" t="s">
        <v>501</v>
      </c>
      <c r="AL69" s="908"/>
      <c r="AM69" s="908"/>
      <c r="AN69" s="908"/>
      <c r="AO69" s="862"/>
      <c r="AP69" s="909" t="s">
        <v>501</v>
      </c>
      <c r="AQ69" s="908"/>
      <c r="AR69" s="908"/>
      <c r="AS69" s="908"/>
      <c r="AT69" s="862"/>
      <c r="AU69" s="909" t="s">
        <v>501</v>
      </c>
      <c r="AV69" s="908"/>
      <c r="AW69" s="908"/>
      <c r="AX69" s="908"/>
      <c r="AY69" s="862"/>
      <c r="AZ69" s="910" t="s">
        <v>570</v>
      </c>
      <c r="BA69" s="904"/>
      <c r="BB69" s="904"/>
      <c r="BC69" s="904"/>
      <c r="BD69" s="91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2">
      <c r="A70" s="241">
        <v>3</v>
      </c>
      <c r="B70" s="903" t="s">
        <v>567</v>
      </c>
      <c r="C70" s="904"/>
      <c r="D70" s="904"/>
      <c r="E70" s="904"/>
      <c r="F70" s="904"/>
      <c r="G70" s="904"/>
      <c r="H70" s="904"/>
      <c r="I70" s="904"/>
      <c r="J70" s="904"/>
      <c r="K70" s="904"/>
      <c r="L70" s="904"/>
      <c r="M70" s="904"/>
      <c r="N70" s="904"/>
      <c r="O70" s="904"/>
      <c r="P70" s="905"/>
      <c r="Q70" s="906">
        <v>96531</v>
      </c>
      <c r="R70" s="858">
        <v>76940</v>
      </c>
      <c r="S70" s="858">
        <v>76940</v>
      </c>
      <c r="T70" s="858">
        <v>76940</v>
      </c>
      <c r="U70" s="858">
        <v>76940</v>
      </c>
      <c r="V70" s="858">
        <v>91789</v>
      </c>
      <c r="W70" s="858">
        <v>73165</v>
      </c>
      <c r="X70" s="858">
        <v>73165</v>
      </c>
      <c r="Y70" s="858">
        <v>73165</v>
      </c>
      <c r="Z70" s="858">
        <v>73165</v>
      </c>
      <c r="AA70" s="858">
        <v>4742</v>
      </c>
      <c r="AB70" s="858">
        <v>3775</v>
      </c>
      <c r="AC70" s="858">
        <v>3775</v>
      </c>
      <c r="AD70" s="858">
        <v>3775</v>
      </c>
      <c r="AE70" s="858">
        <v>3775</v>
      </c>
      <c r="AF70" s="858">
        <v>4726</v>
      </c>
      <c r="AG70" s="858">
        <v>3775</v>
      </c>
      <c r="AH70" s="858">
        <v>3775</v>
      </c>
      <c r="AI70" s="858">
        <v>3775</v>
      </c>
      <c r="AJ70" s="858">
        <v>3775</v>
      </c>
      <c r="AK70" s="858">
        <v>10217</v>
      </c>
      <c r="AL70" s="858">
        <v>7300</v>
      </c>
      <c r="AM70" s="858">
        <v>7300</v>
      </c>
      <c r="AN70" s="858">
        <v>7300</v>
      </c>
      <c r="AO70" s="858">
        <v>7300</v>
      </c>
      <c r="AP70" s="858">
        <v>64049</v>
      </c>
      <c r="AQ70" s="858">
        <v>42318</v>
      </c>
      <c r="AR70" s="858">
        <v>42318</v>
      </c>
      <c r="AS70" s="858">
        <v>42318</v>
      </c>
      <c r="AT70" s="858">
        <v>42318</v>
      </c>
      <c r="AU70" s="858">
        <v>1921</v>
      </c>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2">
      <c r="A71" s="241">
        <v>4</v>
      </c>
      <c r="B71" s="903" t="s">
        <v>568</v>
      </c>
      <c r="C71" s="904"/>
      <c r="D71" s="904"/>
      <c r="E71" s="904"/>
      <c r="F71" s="904"/>
      <c r="G71" s="904"/>
      <c r="H71" s="904"/>
      <c r="I71" s="904"/>
      <c r="J71" s="904"/>
      <c r="K71" s="904"/>
      <c r="L71" s="904"/>
      <c r="M71" s="904"/>
      <c r="N71" s="904"/>
      <c r="O71" s="904"/>
      <c r="P71" s="905"/>
      <c r="Q71" s="906">
        <v>6282</v>
      </c>
      <c r="R71" s="858">
        <v>6933</v>
      </c>
      <c r="S71" s="858">
        <v>6933</v>
      </c>
      <c r="T71" s="858">
        <v>6933</v>
      </c>
      <c r="U71" s="858">
        <v>6933</v>
      </c>
      <c r="V71" s="858">
        <v>6206</v>
      </c>
      <c r="W71" s="858">
        <v>6850</v>
      </c>
      <c r="X71" s="858">
        <v>6850</v>
      </c>
      <c r="Y71" s="858">
        <v>6850</v>
      </c>
      <c r="Z71" s="858">
        <v>6850</v>
      </c>
      <c r="AA71" s="858">
        <v>76</v>
      </c>
      <c r="AB71" s="858">
        <v>82</v>
      </c>
      <c r="AC71" s="858">
        <v>82</v>
      </c>
      <c r="AD71" s="858">
        <v>82</v>
      </c>
      <c r="AE71" s="858">
        <v>82</v>
      </c>
      <c r="AF71" s="858">
        <v>76</v>
      </c>
      <c r="AG71" s="858">
        <v>82</v>
      </c>
      <c r="AH71" s="858">
        <v>82</v>
      </c>
      <c r="AI71" s="858">
        <v>82</v>
      </c>
      <c r="AJ71" s="858">
        <v>82</v>
      </c>
      <c r="AK71" s="858">
        <v>1908</v>
      </c>
      <c r="AL71" s="858">
        <v>2485</v>
      </c>
      <c r="AM71" s="858">
        <v>2485</v>
      </c>
      <c r="AN71" s="858">
        <v>2485</v>
      </c>
      <c r="AO71" s="858">
        <v>2485</v>
      </c>
      <c r="AP71" s="858" t="s">
        <v>501</v>
      </c>
      <c r="AQ71" s="858"/>
      <c r="AR71" s="858"/>
      <c r="AS71" s="858"/>
      <c r="AT71" s="858"/>
      <c r="AU71" s="858" t="s">
        <v>501</v>
      </c>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2">
      <c r="A72" s="241">
        <v>5</v>
      </c>
      <c r="B72" s="903" t="s">
        <v>569</v>
      </c>
      <c r="C72" s="904"/>
      <c r="D72" s="904"/>
      <c r="E72" s="904"/>
      <c r="F72" s="904"/>
      <c r="G72" s="904"/>
      <c r="H72" s="904"/>
      <c r="I72" s="904"/>
      <c r="J72" s="904"/>
      <c r="K72" s="904"/>
      <c r="L72" s="904"/>
      <c r="M72" s="904"/>
      <c r="N72" s="904"/>
      <c r="O72" s="904"/>
      <c r="P72" s="905"/>
      <c r="Q72" s="906">
        <v>1478091</v>
      </c>
      <c r="R72" s="858">
        <v>1385861</v>
      </c>
      <c r="S72" s="858">
        <v>1385861</v>
      </c>
      <c r="T72" s="858">
        <v>1385861</v>
      </c>
      <c r="U72" s="858">
        <v>1385861</v>
      </c>
      <c r="V72" s="858">
        <v>1440066</v>
      </c>
      <c r="W72" s="858">
        <v>1346246</v>
      </c>
      <c r="X72" s="858">
        <v>1346246</v>
      </c>
      <c r="Y72" s="858">
        <v>1346246</v>
      </c>
      <c r="Z72" s="858">
        <v>1346246</v>
      </c>
      <c r="AA72" s="858">
        <v>38025</v>
      </c>
      <c r="AB72" s="858">
        <v>39615</v>
      </c>
      <c r="AC72" s="858">
        <v>39615</v>
      </c>
      <c r="AD72" s="858">
        <v>39615</v>
      </c>
      <c r="AE72" s="858">
        <v>39615</v>
      </c>
      <c r="AF72" s="858">
        <v>38025</v>
      </c>
      <c r="AG72" s="858">
        <v>39615</v>
      </c>
      <c r="AH72" s="858">
        <v>39615</v>
      </c>
      <c r="AI72" s="858">
        <v>39615</v>
      </c>
      <c r="AJ72" s="858">
        <v>39615</v>
      </c>
      <c r="AK72" s="858">
        <v>17867</v>
      </c>
      <c r="AL72" s="858">
        <v>13582</v>
      </c>
      <c r="AM72" s="858">
        <v>13582</v>
      </c>
      <c r="AN72" s="858">
        <v>13582</v>
      </c>
      <c r="AO72" s="858">
        <v>13582</v>
      </c>
      <c r="AP72" s="858" t="s">
        <v>501</v>
      </c>
      <c r="AQ72" s="858"/>
      <c r="AR72" s="858"/>
      <c r="AS72" s="858"/>
      <c r="AT72" s="858"/>
      <c r="AU72" s="858" t="s">
        <v>501</v>
      </c>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2">
      <c r="A73" s="241">
        <v>6</v>
      </c>
      <c r="B73" s="903"/>
      <c r="C73" s="904"/>
      <c r="D73" s="904"/>
      <c r="E73" s="904"/>
      <c r="F73" s="904"/>
      <c r="G73" s="904"/>
      <c r="H73" s="904"/>
      <c r="I73" s="904"/>
      <c r="J73" s="904"/>
      <c r="K73" s="904"/>
      <c r="L73" s="904"/>
      <c r="M73" s="904"/>
      <c r="N73" s="904"/>
      <c r="O73" s="904"/>
      <c r="P73" s="905"/>
      <c r="Q73" s="906"/>
      <c r="R73" s="858"/>
      <c r="S73" s="858"/>
      <c r="T73" s="858"/>
      <c r="U73" s="858"/>
      <c r="V73" s="858"/>
      <c r="W73" s="858"/>
      <c r="X73" s="858"/>
      <c r="Y73" s="858"/>
      <c r="Z73" s="858"/>
      <c r="AA73" s="858"/>
      <c r="AB73" s="858"/>
      <c r="AC73" s="858"/>
      <c r="AD73" s="858"/>
      <c r="AE73" s="858"/>
      <c r="AF73" s="858"/>
      <c r="AG73" s="858"/>
      <c r="AH73" s="858"/>
      <c r="AI73" s="858"/>
      <c r="AJ73" s="858"/>
      <c r="AK73" s="858"/>
      <c r="AL73" s="858"/>
      <c r="AM73" s="858"/>
      <c r="AN73" s="858"/>
      <c r="AO73" s="858"/>
      <c r="AP73" s="858"/>
      <c r="AQ73" s="858"/>
      <c r="AR73" s="858"/>
      <c r="AS73" s="858"/>
      <c r="AT73" s="858"/>
      <c r="AU73" s="858"/>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2">
      <c r="A74" s="241">
        <v>7</v>
      </c>
      <c r="B74" s="903"/>
      <c r="C74" s="904"/>
      <c r="D74" s="904"/>
      <c r="E74" s="904"/>
      <c r="F74" s="904"/>
      <c r="G74" s="904"/>
      <c r="H74" s="904"/>
      <c r="I74" s="904"/>
      <c r="J74" s="904"/>
      <c r="K74" s="904"/>
      <c r="L74" s="904"/>
      <c r="M74" s="904"/>
      <c r="N74" s="904"/>
      <c r="O74" s="904"/>
      <c r="P74" s="905"/>
      <c r="Q74" s="906"/>
      <c r="R74" s="858"/>
      <c r="S74" s="858"/>
      <c r="T74" s="858"/>
      <c r="U74" s="858"/>
      <c r="V74" s="858"/>
      <c r="W74" s="858"/>
      <c r="X74" s="858"/>
      <c r="Y74" s="858"/>
      <c r="Z74" s="858"/>
      <c r="AA74" s="858"/>
      <c r="AB74" s="858"/>
      <c r="AC74" s="858"/>
      <c r="AD74" s="858"/>
      <c r="AE74" s="858"/>
      <c r="AF74" s="858"/>
      <c r="AG74" s="858"/>
      <c r="AH74" s="858"/>
      <c r="AI74" s="858"/>
      <c r="AJ74" s="858"/>
      <c r="AK74" s="858"/>
      <c r="AL74" s="858"/>
      <c r="AM74" s="858"/>
      <c r="AN74" s="858"/>
      <c r="AO74" s="858"/>
      <c r="AP74" s="858"/>
      <c r="AQ74" s="858"/>
      <c r="AR74" s="858"/>
      <c r="AS74" s="858"/>
      <c r="AT74" s="858"/>
      <c r="AU74" s="858"/>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2">
      <c r="A75" s="241">
        <v>8</v>
      </c>
      <c r="B75" s="903"/>
      <c r="C75" s="904"/>
      <c r="D75" s="904"/>
      <c r="E75" s="904"/>
      <c r="F75" s="904"/>
      <c r="G75" s="904"/>
      <c r="H75" s="904"/>
      <c r="I75" s="904"/>
      <c r="J75" s="904"/>
      <c r="K75" s="904"/>
      <c r="L75" s="904"/>
      <c r="M75" s="904"/>
      <c r="N75" s="904"/>
      <c r="O75" s="904"/>
      <c r="P75" s="905"/>
      <c r="Q75" s="907"/>
      <c r="R75" s="908"/>
      <c r="S75" s="908"/>
      <c r="T75" s="908"/>
      <c r="U75" s="862"/>
      <c r="V75" s="909"/>
      <c r="W75" s="908"/>
      <c r="X75" s="908"/>
      <c r="Y75" s="908"/>
      <c r="Z75" s="862"/>
      <c r="AA75" s="909"/>
      <c r="AB75" s="908"/>
      <c r="AC75" s="908"/>
      <c r="AD75" s="908"/>
      <c r="AE75" s="862"/>
      <c r="AF75" s="909"/>
      <c r="AG75" s="908"/>
      <c r="AH75" s="908"/>
      <c r="AI75" s="908"/>
      <c r="AJ75" s="862"/>
      <c r="AK75" s="909"/>
      <c r="AL75" s="908"/>
      <c r="AM75" s="908"/>
      <c r="AN75" s="908"/>
      <c r="AO75" s="862"/>
      <c r="AP75" s="909"/>
      <c r="AQ75" s="908"/>
      <c r="AR75" s="908"/>
      <c r="AS75" s="908"/>
      <c r="AT75" s="862"/>
      <c r="AU75" s="909"/>
      <c r="AV75" s="908"/>
      <c r="AW75" s="908"/>
      <c r="AX75" s="908"/>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2">
      <c r="A76" s="241">
        <v>9</v>
      </c>
      <c r="B76" s="903"/>
      <c r="C76" s="904"/>
      <c r="D76" s="904"/>
      <c r="E76" s="904"/>
      <c r="F76" s="904"/>
      <c r="G76" s="904"/>
      <c r="H76" s="904"/>
      <c r="I76" s="904"/>
      <c r="J76" s="904"/>
      <c r="K76" s="904"/>
      <c r="L76" s="904"/>
      <c r="M76" s="904"/>
      <c r="N76" s="904"/>
      <c r="O76" s="904"/>
      <c r="P76" s="905"/>
      <c r="Q76" s="907"/>
      <c r="R76" s="908"/>
      <c r="S76" s="908"/>
      <c r="T76" s="908"/>
      <c r="U76" s="862"/>
      <c r="V76" s="909"/>
      <c r="W76" s="908"/>
      <c r="X76" s="908"/>
      <c r="Y76" s="908"/>
      <c r="Z76" s="862"/>
      <c r="AA76" s="909"/>
      <c r="AB76" s="908"/>
      <c r="AC76" s="908"/>
      <c r="AD76" s="908"/>
      <c r="AE76" s="862"/>
      <c r="AF76" s="909"/>
      <c r="AG76" s="908"/>
      <c r="AH76" s="908"/>
      <c r="AI76" s="908"/>
      <c r="AJ76" s="862"/>
      <c r="AK76" s="909"/>
      <c r="AL76" s="908"/>
      <c r="AM76" s="908"/>
      <c r="AN76" s="908"/>
      <c r="AO76" s="862"/>
      <c r="AP76" s="909"/>
      <c r="AQ76" s="908"/>
      <c r="AR76" s="908"/>
      <c r="AS76" s="908"/>
      <c r="AT76" s="862"/>
      <c r="AU76" s="909"/>
      <c r="AV76" s="908"/>
      <c r="AW76" s="908"/>
      <c r="AX76" s="908"/>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2">
      <c r="A77" s="241">
        <v>10</v>
      </c>
      <c r="B77" s="903"/>
      <c r="C77" s="904"/>
      <c r="D77" s="904"/>
      <c r="E77" s="904"/>
      <c r="F77" s="904"/>
      <c r="G77" s="904"/>
      <c r="H77" s="904"/>
      <c r="I77" s="904"/>
      <c r="J77" s="904"/>
      <c r="K77" s="904"/>
      <c r="L77" s="904"/>
      <c r="M77" s="904"/>
      <c r="N77" s="904"/>
      <c r="O77" s="904"/>
      <c r="P77" s="905"/>
      <c r="Q77" s="907"/>
      <c r="R77" s="908"/>
      <c r="S77" s="908"/>
      <c r="T77" s="908"/>
      <c r="U77" s="862"/>
      <c r="V77" s="909"/>
      <c r="W77" s="908"/>
      <c r="X77" s="908"/>
      <c r="Y77" s="908"/>
      <c r="Z77" s="862"/>
      <c r="AA77" s="909"/>
      <c r="AB77" s="908"/>
      <c r="AC77" s="908"/>
      <c r="AD77" s="908"/>
      <c r="AE77" s="862"/>
      <c r="AF77" s="909"/>
      <c r="AG77" s="908"/>
      <c r="AH77" s="908"/>
      <c r="AI77" s="908"/>
      <c r="AJ77" s="862"/>
      <c r="AK77" s="909"/>
      <c r="AL77" s="908"/>
      <c r="AM77" s="908"/>
      <c r="AN77" s="908"/>
      <c r="AO77" s="862"/>
      <c r="AP77" s="909"/>
      <c r="AQ77" s="908"/>
      <c r="AR77" s="908"/>
      <c r="AS77" s="908"/>
      <c r="AT77" s="862"/>
      <c r="AU77" s="909"/>
      <c r="AV77" s="908"/>
      <c r="AW77" s="908"/>
      <c r="AX77" s="908"/>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2">
      <c r="A78" s="241">
        <v>11</v>
      </c>
      <c r="B78" s="903"/>
      <c r="C78" s="904"/>
      <c r="D78" s="904"/>
      <c r="E78" s="904"/>
      <c r="F78" s="904"/>
      <c r="G78" s="904"/>
      <c r="H78" s="904"/>
      <c r="I78" s="904"/>
      <c r="J78" s="904"/>
      <c r="K78" s="904"/>
      <c r="L78" s="904"/>
      <c r="M78" s="904"/>
      <c r="N78" s="904"/>
      <c r="O78" s="904"/>
      <c r="P78" s="905"/>
      <c r="Q78" s="906"/>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2">
      <c r="A79" s="241">
        <v>12</v>
      </c>
      <c r="B79" s="903"/>
      <c r="C79" s="904"/>
      <c r="D79" s="904"/>
      <c r="E79" s="904"/>
      <c r="F79" s="904"/>
      <c r="G79" s="904"/>
      <c r="H79" s="904"/>
      <c r="I79" s="904"/>
      <c r="J79" s="904"/>
      <c r="K79" s="904"/>
      <c r="L79" s="904"/>
      <c r="M79" s="904"/>
      <c r="N79" s="904"/>
      <c r="O79" s="904"/>
      <c r="P79" s="905"/>
      <c r="Q79" s="906"/>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2">
      <c r="A80" s="241">
        <v>13</v>
      </c>
      <c r="B80" s="903"/>
      <c r="C80" s="904"/>
      <c r="D80" s="904"/>
      <c r="E80" s="904"/>
      <c r="F80" s="904"/>
      <c r="G80" s="904"/>
      <c r="H80" s="904"/>
      <c r="I80" s="904"/>
      <c r="J80" s="904"/>
      <c r="K80" s="904"/>
      <c r="L80" s="904"/>
      <c r="M80" s="904"/>
      <c r="N80" s="904"/>
      <c r="O80" s="904"/>
      <c r="P80" s="905"/>
      <c r="Q80" s="906"/>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2">
      <c r="A81" s="241">
        <v>14</v>
      </c>
      <c r="B81" s="903"/>
      <c r="C81" s="904"/>
      <c r="D81" s="904"/>
      <c r="E81" s="904"/>
      <c r="F81" s="904"/>
      <c r="G81" s="904"/>
      <c r="H81" s="904"/>
      <c r="I81" s="904"/>
      <c r="J81" s="904"/>
      <c r="K81" s="904"/>
      <c r="L81" s="904"/>
      <c r="M81" s="904"/>
      <c r="N81" s="904"/>
      <c r="O81" s="904"/>
      <c r="P81" s="905"/>
      <c r="Q81" s="906"/>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2">
      <c r="A82" s="241">
        <v>15</v>
      </c>
      <c r="B82" s="903"/>
      <c r="C82" s="904"/>
      <c r="D82" s="904"/>
      <c r="E82" s="904"/>
      <c r="F82" s="904"/>
      <c r="G82" s="904"/>
      <c r="H82" s="904"/>
      <c r="I82" s="904"/>
      <c r="J82" s="904"/>
      <c r="K82" s="904"/>
      <c r="L82" s="904"/>
      <c r="M82" s="904"/>
      <c r="N82" s="904"/>
      <c r="O82" s="904"/>
      <c r="P82" s="905"/>
      <c r="Q82" s="906"/>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2">
      <c r="A83" s="241">
        <v>16</v>
      </c>
      <c r="B83" s="903"/>
      <c r="C83" s="904"/>
      <c r="D83" s="904"/>
      <c r="E83" s="904"/>
      <c r="F83" s="904"/>
      <c r="G83" s="904"/>
      <c r="H83" s="904"/>
      <c r="I83" s="904"/>
      <c r="J83" s="904"/>
      <c r="K83" s="904"/>
      <c r="L83" s="904"/>
      <c r="M83" s="904"/>
      <c r="N83" s="904"/>
      <c r="O83" s="904"/>
      <c r="P83" s="905"/>
      <c r="Q83" s="906"/>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2">
      <c r="A84" s="241">
        <v>17</v>
      </c>
      <c r="B84" s="903"/>
      <c r="C84" s="904"/>
      <c r="D84" s="904"/>
      <c r="E84" s="904"/>
      <c r="F84" s="904"/>
      <c r="G84" s="904"/>
      <c r="H84" s="904"/>
      <c r="I84" s="904"/>
      <c r="J84" s="904"/>
      <c r="K84" s="904"/>
      <c r="L84" s="904"/>
      <c r="M84" s="904"/>
      <c r="N84" s="904"/>
      <c r="O84" s="904"/>
      <c r="P84" s="905"/>
      <c r="Q84" s="906"/>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2">
      <c r="A85" s="241">
        <v>18</v>
      </c>
      <c r="B85" s="903"/>
      <c r="C85" s="904"/>
      <c r="D85" s="904"/>
      <c r="E85" s="904"/>
      <c r="F85" s="904"/>
      <c r="G85" s="904"/>
      <c r="H85" s="904"/>
      <c r="I85" s="904"/>
      <c r="J85" s="904"/>
      <c r="K85" s="904"/>
      <c r="L85" s="904"/>
      <c r="M85" s="904"/>
      <c r="N85" s="904"/>
      <c r="O85" s="904"/>
      <c r="P85" s="905"/>
      <c r="Q85" s="906"/>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2">
      <c r="A86" s="241">
        <v>19</v>
      </c>
      <c r="B86" s="903"/>
      <c r="C86" s="904"/>
      <c r="D86" s="904"/>
      <c r="E86" s="904"/>
      <c r="F86" s="904"/>
      <c r="G86" s="904"/>
      <c r="H86" s="904"/>
      <c r="I86" s="904"/>
      <c r="J86" s="904"/>
      <c r="K86" s="904"/>
      <c r="L86" s="904"/>
      <c r="M86" s="904"/>
      <c r="N86" s="904"/>
      <c r="O86" s="904"/>
      <c r="P86" s="905"/>
      <c r="Q86" s="906"/>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2">
      <c r="A87" s="247">
        <v>20</v>
      </c>
      <c r="B87" s="912"/>
      <c r="C87" s="913"/>
      <c r="D87" s="913"/>
      <c r="E87" s="913"/>
      <c r="F87" s="913"/>
      <c r="G87" s="913"/>
      <c r="H87" s="913"/>
      <c r="I87" s="913"/>
      <c r="J87" s="913"/>
      <c r="K87" s="913"/>
      <c r="L87" s="913"/>
      <c r="M87" s="913"/>
      <c r="N87" s="913"/>
      <c r="O87" s="913"/>
      <c r="P87" s="914"/>
      <c r="Q87" s="915"/>
      <c r="R87" s="916"/>
      <c r="S87" s="916"/>
      <c r="T87" s="916"/>
      <c r="U87" s="916"/>
      <c r="V87" s="916"/>
      <c r="W87" s="916"/>
      <c r="X87" s="916"/>
      <c r="Y87" s="916"/>
      <c r="Z87" s="916"/>
      <c r="AA87" s="916"/>
      <c r="AB87" s="916"/>
      <c r="AC87" s="916"/>
      <c r="AD87" s="916"/>
      <c r="AE87" s="916"/>
      <c r="AF87" s="916"/>
      <c r="AG87" s="916"/>
      <c r="AH87" s="916"/>
      <c r="AI87" s="916"/>
      <c r="AJ87" s="916"/>
      <c r="AK87" s="916"/>
      <c r="AL87" s="916"/>
      <c r="AM87" s="916"/>
      <c r="AN87" s="916"/>
      <c r="AO87" s="916"/>
      <c r="AP87" s="916"/>
      <c r="AQ87" s="916"/>
      <c r="AR87" s="916"/>
      <c r="AS87" s="916"/>
      <c r="AT87" s="916"/>
      <c r="AU87" s="916"/>
      <c r="AV87" s="916"/>
      <c r="AW87" s="916"/>
      <c r="AX87" s="916"/>
      <c r="AY87" s="916"/>
      <c r="AZ87" s="917"/>
      <c r="BA87" s="917"/>
      <c r="BB87" s="917"/>
      <c r="BC87" s="917"/>
      <c r="BD87" s="918"/>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5">
      <c r="A88" s="243" t="s">
        <v>393</v>
      </c>
      <c r="B88" s="817" t="s">
        <v>414</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92186</v>
      </c>
      <c r="AG88" s="872"/>
      <c r="AH88" s="872"/>
      <c r="AI88" s="872"/>
      <c r="AJ88" s="872"/>
      <c r="AK88" s="869"/>
      <c r="AL88" s="869"/>
      <c r="AM88" s="869"/>
      <c r="AN88" s="869"/>
      <c r="AO88" s="869"/>
      <c r="AP88" s="872">
        <v>67762</v>
      </c>
      <c r="AQ88" s="872"/>
      <c r="AR88" s="872"/>
      <c r="AS88" s="872"/>
      <c r="AT88" s="872"/>
      <c r="AU88" s="872">
        <v>2081</v>
      </c>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393</v>
      </c>
      <c r="BR102" s="817" t="s">
        <v>415</v>
      </c>
      <c r="BS102" s="818"/>
      <c r="BT102" s="818"/>
      <c r="BU102" s="818"/>
      <c r="BV102" s="818"/>
      <c r="BW102" s="818"/>
      <c r="BX102" s="818"/>
      <c r="BY102" s="818"/>
      <c r="BZ102" s="818"/>
      <c r="CA102" s="818"/>
      <c r="CB102" s="818"/>
      <c r="CC102" s="818"/>
      <c r="CD102" s="818"/>
      <c r="CE102" s="818"/>
      <c r="CF102" s="818"/>
      <c r="CG102" s="819"/>
      <c r="CH102" s="919"/>
      <c r="CI102" s="920"/>
      <c r="CJ102" s="920"/>
      <c r="CK102" s="920"/>
      <c r="CL102" s="921"/>
      <c r="CM102" s="919"/>
      <c r="CN102" s="920"/>
      <c r="CO102" s="920"/>
      <c r="CP102" s="920"/>
      <c r="CQ102" s="921"/>
      <c r="CR102" s="922">
        <v>813</v>
      </c>
      <c r="CS102" s="880"/>
      <c r="CT102" s="880"/>
      <c r="CU102" s="880"/>
      <c r="CV102" s="923"/>
      <c r="CW102" s="922">
        <v>818</v>
      </c>
      <c r="CX102" s="880"/>
      <c r="CY102" s="880"/>
      <c r="CZ102" s="880"/>
      <c r="DA102" s="923"/>
      <c r="DB102" s="922" t="s">
        <v>501</v>
      </c>
      <c r="DC102" s="880"/>
      <c r="DD102" s="880"/>
      <c r="DE102" s="880"/>
      <c r="DF102" s="923"/>
      <c r="DG102" s="922" t="s">
        <v>501</v>
      </c>
      <c r="DH102" s="880"/>
      <c r="DI102" s="880"/>
      <c r="DJ102" s="880"/>
      <c r="DK102" s="923"/>
      <c r="DL102" s="922" t="s">
        <v>501</v>
      </c>
      <c r="DM102" s="880"/>
      <c r="DN102" s="880"/>
      <c r="DO102" s="880"/>
      <c r="DP102" s="923"/>
      <c r="DQ102" s="922" t="s">
        <v>501</v>
      </c>
      <c r="DR102" s="880"/>
      <c r="DS102" s="880"/>
      <c r="DT102" s="880"/>
      <c r="DU102" s="923"/>
      <c r="DV102" s="817"/>
      <c r="DW102" s="818"/>
      <c r="DX102" s="818"/>
      <c r="DY102" s="818"/>
      <c r="DZ102" s="946"/>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7" t="s">
        <v>416</v>
      </c>
      <c r="BR103" s="947"/>
      <c r="BS103" s="947"/>
      <c r="BT103" s="947"/>
      <c r="BU103" s="947"/>
      <c r="BV103" s="947"/>
      <c r="BW103" s="947"/>
      <c r="BX103" s="947"/>
      <c r="BY103" s="947"/>
      <c r="BZ103" s="947"/>
      <c r="CA103" s="947"/>
      <c r="CB103" s="947"/>
      <c r="CC103" s="947"/>
      <c r="CD103" s="947"/>
      <c r="CE103" s="947"/>
      <c r="CF103" s="947"/>
      <c r="CG103" s="947"/>
      <c r="CH103" s="947"/>
      <c r="CI103" s="947"/>
      <c r="CJ103" s="947"/>
      <c r="CK103" s="947"/>
      <c r="CL103" s="947"/>
      <c r="CM103" s="947"/>
      <c r="CN103" s="947"/>
      <c r="CO103" s="947"/>
      <c r="CP103" s="947"/>
      <c r="CQ103" s="947"/>
      <c r="CR103" s="947"/>
      <c r="CS103" s="947"/>
      <c r="CT103" s="947"/>
      <c r="CU103" s="947"/>
      <c r="CV103" s="947"/>
      <c r="CW103" s="947"/>
      <c r="CX103" s="947"/>
      <c r="CY103" s="947"/>
      <c r="CZ103" s="947"/>
      <c r="DA103" s="947"/>
      <c r="DB103" s="947"/>
      <c r="DC103" s="947"/>
      <c r="DD103" s="947"/>
      <c r="DE103" s="947"/>
      <c r="DF103" s="947"/>
      <c r="DG103" s="947"/>
      <c r="DH103" s="947"/>
      <c r="DI103" s="947"/>
      <c r="DJ103" s="947"/>
      <c r="DK103" s="947"/>
      <c r="DL103" s="947"/>
      <c r="DM103" s="947"/>
      <c r="DN103" s="947"/>
      <c r="DO103" s="947"/>
      <c r="DP103" s="947"/>
      <c r="DQ103" s="947"/>
      <c r="DR103" s="947"/>
      <c r="DS103" s="947"/>
      <c r="DT103" s="947"/>
      <c r="DU103" s="947"/>
      <c r="DV103" s="947"/>
      <c r="DW103" s="947"/>
      <c r="DX103" s="947"/>
      <c r="DY103" s="947"/>
      <c r="DZ103" s="947"/>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8" t="s">
        <v>417</v>
      </c>
      <c r="BR104" s="948"/>
      <c r="BS104" s="948"/>
      <c r="BT104" s="948"/>
      <c r="BU104" s="948"/>
      <c r="BV104" s="948"/>
      <c r="BW104" s="948"/>
      <c r="BX104" s="948"/>
      <c r="BY104" s="948"/>
      <c r="BZ104" s="948"/>
      <c r="CA104" s="948"/>
      <c r="CB104" s="948"/>
      <c r="CC104" s="948"/>
      <c r="CD104" s="948"/>
      <c r="CE104" s="948"/>
      <c r="CF104" s="948"/>
      <c r="CG104" s="948"/>
      <c r="CH104" s="948"/>
      <c r="CI104" s="948"/>
      <c r="CJ104" s="948"/>
      <c r="CK104" s="948"/>
      <c r="CL104" s="948"/>
      <c r="CM104" s="948"/>
      <c r="CN104" s="948"/>
      <c r="CO104" s="948"/>
      <c r="CP104" s="948"/>
      <c r="CQ104" s="948"/>
      <c r="CR104" s="948"/>
      <c r="CS104" s="948"/>
      <c r="CT104" s="948"/>
      <c r="CU104" s="948"/>
      <c r="CV104" s="948"/>
      <c r="CW104" s="948"/>
      <c r="CX104" s="948"/>
      <c r="CY104" s="948"/>
      <c r="CZ104" s="948"/>
      <c r="DA104" s="948"/>
      <c r="DB104" s="948"/>
      <c r="DC104" s="948"/>
      <c r="DD104" s="948"/>
      <c r="DE104" s="948"/>
      <c r="DF104" s="948"/>
      <c r="DG104" s="948"/>
      <c r="DH104" s="948"/>
      <c r="DI104" s="948"/>
      <c r="DJ104" s="948"/>
      <c r="DK104" s="948"/>
      <c r="DL104" s="948"/>
      <c r="DM104" s="948"/>
      <c r="DN104" s="948"/>
      <c r="DO104" s="948"/>
      <c r="DP104" s="948"/>
      <c r="DQ104" s="948"/>
      <c r="DR104" s="948"/>
      <c r="DS104" s="948"/>
      <c r="DT104" s="948"/>
      <c r="DU104" s="948"/>
      <c r="DV104" s="948"/>
      <c r="DW104" s="948"/>
      <c r="DX104" s="948"/>
      <c r="DY104" s="948"/>
      <c r="DZ104" s="948"/>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418</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419</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49" t="s">
        <v>420</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421</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233" customFormat="1" ht="26.25" customHeight="1" x14ac:dyDescent="0.2">
      <c r="A109" s="944" t="s">
        <v>422</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4" t="s">
        <v>423</v>
      </c>
      <c r="AB109" s="925"/>
      <c r="AC109" s="925"/>
      <c r="AD109" s="925"/>
      <c r="AE109" s="926"/>
      <c r="AF109" s="924" t="s">
        <v>424</v>
      </c>
      <c r="AG109" s="925"/>
      <c r="AH109" s="925"/>
      <c r="AI109" s="925"/>
      <c r="AJ109" s="926"/>
      <c r="AK109" s="924" t="s">
        <v>308</v>
      </c>
      <c r="AL109" s="925"/>
      <c r="AM109" s="925"/>
      <c r="AN109" s="925"/>
      <c r="AO109" s="926"/>
      <c r="AP109" s="924" t="s">
        <v>425</v>
      </c>
      <c r="AQ109" s="925"/>
      <c r="AR109" s="925"/>
      <c r="AS109" s="925"/>
      <c r="AT109" s="927"/>
      <c r="AU109" s="944" t="s">
        <v>422</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4" t="s">
        <v>423</v>
      </c>
      <c r="BR109" s="925"/>
      <c r="BS109" s="925"/>
      <c r="BT109" s="925"/>
      <c r="BU109" s="926"/>
      <c r="BV109" s="924" t="s">
        <v>424</v>
      </c>
      <c r="BW109" s="925"/>
      <c r="BX109" s="925"/>
      <c r="BY109" s="925"/>
      <c r="BZ109" s="926"/>
      <c r="CA109" s="924" t="s">
        <v>308</v>
      </c>
      <c r="CB109" s="925"/>
      <c r="CC109" s="925"/>
      <c r="CD109" s="925"/>
      <c r="CE109" s="926"/>
      <c r="CF109" s="945" t="s">
        <v>425</v>
      </c>
      <c r="CG109" s="945"/>
      <c r="CH109" s="945"/>
      <c r="CI109" s="945"/>
      <c r="CJ109" s="945"/>
      <c r="CK109" s="924" t="s">
        <v>426</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4" t="s">
        <v>423</v>
      </c>
      <c r="DH109" s="925"/>
      <c r="DI109" s="925"/>
      <c r="DJ109" s="925"/>
      <c r="DK109" s="926"/>
      <c r="DL109" s="924" t="s">
        <v>424</v>
      </c>
      <c r="DM109" s="925"/>
      <c r="DN109" s="925"/>
      <c r="DO109" s="925"/>
      <c r="DP109" s="926"/>
      <c r="DQ109" s="924" t="s">
        <v>308</v>
      </c>
      <c r="DR109" s="925"/>
      <c r="DS109" s="925"/>
      <c r="DT109" s="925"/>
      <c r="DU109" s="926"/>
      <c r="DV109" s="924" t="s">
        <v>425</v>
      </c>
      <c r="DW109" s="925"/>
      <c r="DX109" s="925"/>
      <c r="DY109" s="925"/>
      <c r="DZ109" s="927"/>
    </row>
    <row r="110" spans="1:131" s="233" customFormat="1" ht="26.25" customHeight="1" x14ac:dyDescent="0.2">
      <c r="A110" s="928" t="s">
        <v>427</v>
      </c>
      <c r="B110" s="929"/>
      <c r="C110" s="929"/>
      <c r="D110" s="929"/>
      <c r="E110" s="929"/>
      <c r="F110" s="929"/>
      <c r="G110" s="929"/>
      <c r="H110" s="929"/>
      <c r="I110" s="929"/>
      <c r="J110" s="929"/>
      <c r="K110" s="929"/>
      <c r="L110" s="929"/>
      <c r="M110" s="929"/>
      <c r="N110" s="929"/>
      <c r="O110" s="929"/>
      <c r="P110" s="929"/>
      <c r="Q110" s="929"/>
      <c r="R110" s="929"/>
      <c r="S110" s="929"/>
      <c r="T110" s="929"/>
      <c r="U110" s="929"/>
      <c r="V110" s="929"/>
      <c r="W110" s="929"/>
      <c r="X110" s="929"/>
      <c r="Y110" s="929"/>
      <c r="Z110" s="930"/>
      <c r="AA110" s="931">
        <v>2275231</v>
      </c>
      <c r="AB110" s="932"/>
      <c r="AC110" s="932"/>
      <c r="AD110" s="932"/>
      <c r="AE110" s="933"/>
      <c r="AF110" s="934">
        <v>2313086</v>
      </c>
      <c r="AG110" s="932"/>
      <c r="AH110" s="932"/>
      <c r="AI110" s="932"/>
      <c r="AJ110" s="933"/>
      <c r="AK110" s="934">
        <v>2128304</v>
      </c>
      <c r="AL110" s="932"/>
      <c r="AM110" s="932"/>
      <c r="AN110" s="932"/>
      <c r="AO110" s="933"/>
      <c r="AP110" s="935">
        <v>2.4</v>
      </c>
      <c r="AQ110" s="936"/>
      <c r="AR110" s="936"/>
      <c r="AS110" s="936"/>
      <c r="AT110" s="937"/>
      <c r="AU110" s="938" t="s">
        <v>72</v>
      </c>
      <c r="AV110" s="939"/>
      <c r="AW110" s="939"/>
      <c r="AX110" s="939"/>
      <c r="AY110" s="939"/>
      <c r="AZ110" s="961" t="s">
        <v>428</v>
      </c>
      <c r="BA110" s="929"/>
      <c r="BB110" s="929"/>
      <c r="BC110" s="929"/>
      <c r="BD110" s="929"/>
      <c r="BE110" s="929"/>
      <c r="BF110" s="929"/>
      <c r="BG110" s="929"/>
      <c r="BH110" s="929"/>
      <c r="BI110" s="929"/>
      <c r="BJ110" s="929"/>
      <c r="BK110" s="929"/>
      <c r="BL110" s="929"/>
      <c r="BM110" s="929"/>
      <c r="BN110" s="929"/>
      <c r="BO110" s="929"/>
      <c r="BP110" s="930"/>
      <c r="BQ110" s="962">
        <v>18638011</v>
      </c>
      <c r="BR110" s="963"/>
      <c r="BS110" s="963"/>
      <c r="BT110" s="963"/>
      <c r="BU110" s="963"/>
      <c r="BV110" s="963">
        <v>20375996</v>
      </c>
      <c r="BW110" s="963"/>
      <c r="BX110" s="963"/>
      <c r="BY110" s="963"/>
      <c r="BZ110" s="963"/>
      <c r="CA110" s="963">
        <v>18619510</v>
      </c>
      <c r="CB110" s="963"/>
      <c r="CC110" s="963"/>
      <c r="CD110" s="963"/>
      <c r="CE110" s="963"/>
      <c r="CF110" s="976">
        <v>21.3</v>
      </c>
      <c r="CG110" s="977"/>
      <c r="CH110" s="977"/>
      <c r="CI110" s="977"/>
      <c r="CJ110" s="977"/>
      <c r="CK110" s="978" t="s">
        <v>429</v>
      </c>
      <c r="CL110" s="979"/>
      <c r="CM110" s="961" t="s">
        <v>430</v>
      </c>
      <c r="CN110" s="929"/>
      <c r="CO110" s="929"/>
      <c r="CP110" s="929"/>
      <c r="CQ110" s="929"/>
      <c r="CR110" s="929"/>
      <c r="CS110" s="929"/>
      <c r="CT110" s="929"/>
      <c r="CU110" s="929"/>
      <c r="CV110" s="929"/>
      <c r="CW110" s="929"/>
      <c r="CX110" s="929"/>
      <c r="CY110" s="929"/>
      <c r="CZ110" s="929"/>
      <c r="DA110" s="929"/>
      <c r="DB110" s="929"/>
      <c r="DC110" s="929"/>
      <c r="DD110" s="929"/>
      <c r="DE110" s="929"/>
      <c r="DF110" s="930"/>
      <c r="DG110" s="962" t="s">
        <v>130</v>
      </c>
      <c r="DH110" s="963"/>
      <c r="DI110" s="963"/>
      <c r="DJ110" s="963"/>
      <c r="DK110" s="963"/>
      <c r="DL110" s="963" t="s">
        <v>395</v>
      </c>
      <c r="DM110" s="963"/>
      <c r="DN110" s="963"/>
      <c r="DO110" s="963"/>
      <c r="DP110" s="963"/>
      <c r="DQ110" s="963" t="s">
        <v>395</v>
      </c>
      <c r="DR110" s="963"/>
      <c r="DS110" s="963"/>
      <c r="DT110" s="963"/>
      <c r="DU110" s="963"/>
      <c r="DV110" s="964" t="s">
        <v>130</v>
      </c>
      <c r="DW110" s="964"/>
      <c r="DX110" s="964"/>
      <c r="DY110" s="964"/>
      <c r="DZ110" s="965"/>
    </row>
    <row r="111" spans="1:131" s="233" customFormat="1" ht="26.25" customHeight="1" x14ac:dyDescent="0.2">
      <c r="A111" s="966" t="s">
        <v>431</v>
      </c>
      <c r="B111" s="967"/>
      <c r="C111" s="967"/>
      <c r="D111" s="967"/>
      <c r="E111" s="967"/>
      <c r="F111" s="967"/>
      <c r="G111" s="967"/>
      <c r="H111" s="967"/>
      <c r="I111" s="967"/>
      <c r="J111" s="967"/>
      <c r="K111" s="967"/>
      <c r="L111" s="967"/>
      <c r="M111" s="967"/>
      <c r="N111" s="967"/>
      <c r="O111" s="967"/>
      <c r="P111" s="967"/>
      <c r="Q111" s="967"/>
      <c r="R111" s="967"/>
      <c r="S111" s="967"/>
      <c r="T111" s="967"/>
      <c r="U111" s="967"/>
      <c r="V111" s="967"/>
      <c r="W111" s="967"/>
      <c r="X111" s="967"/>
      <c r="Y111" s="967"/>
      <c r="Z111" s="968"/>
      <c r="AA111" s="969" t="s">
        <v>130</v>
      </c>
      <c r="AB111" s="970"/>
      <c r="AC111" s="970"/>
      <c r="AD111" s="970"/>
      <c r="AE111" s="971"/>
      <c r="AF111" s="972" t="s">
        <v>395</v>
      </c>
      <c r="AG111" s="970"/>
      <c r="AH111" s="970"/>
      <c r="AI111" s="970"/>
      <c r="AJ111" s="971"/>
      <c r="AK111" s="972" t="s">
        <v>395</v>
      </c>
      <c r="AL111" s="970"/>
      <c r="AM111" s="970"/>
      <c r="AN111" s="970"/>
      <c r="AO111" s="971"/>
      <c r="AP111" s="973" t="s">
        <v>395</v>
      </c>
      <c r="AQ111" s="974"/>
      <c r="AR111" s="974"/>
      <c r="AS111" s="974"/>
      <c r="AT111" s="975"/>
      <c r="AU111" s="940"/>
      <c r="AV111" s="941"/>
      <c r="AW111" s="941"/>
      <c r="AX111" s="941"/>
      <c r="AY111" s="941"/>
      <c r="AZ111" s="954" t="s">
        <v>432</v>
      </c>
      <c r="BA111" s="955"/>
      <c r="BB111" s="955"/>
      <c r="BC111" s="955"/>
      <c r="BD111" s="955"/>
      <c r="BE111" s="955"/>
      <c r="BF111" s="955"/>
      <c r="BG111" s="955"/>
      <c r="BH111" s="955"/>
      <c r="BI111" s="955"/>
      <c r="BJ111" s="955"/>
      <c r="BK111" s="955"/>
      <c r="BL111" s="955"/>
      <c r="BM111" s="955"/>
      <c r="BN111" s="955"/>
      <c r="BO111" s="955"/>
      <c r="BP111" s="956"/>
      <c r="BQ111" s="957" t="s">
        <v>395</v>
      </c>
      <c r="BR111" s="958"/>
      <c r="BS111" s="958"/>
      <c r="BT111" s="958"/>
      <c r="BU111" s="958"/>
      <c r="BV111" s="958" t="s">
        <v>130</v>
      </c>
      <c r="BW111" s="958"/>
      <c r="BX111" s="958"/>
      <c r="BY111" s="958"/>
      <c r="BZ111" s="958"/>
      <c r="CA111" s="958">
        <v>240761</v>
      </c>
      <c r="CB111" s="958"/>
      <c r="CC111" s="958"/>
      <c r="CD111" s="958"/>
      <c r="CE111" s="958"/>
      <c r="CF111" s="952">
        <v>0.3</v>
      </c>
      <c r="CG111" s="953"/>
      <c r="CH111" s="953"/>
      <c r="CI111" s="953"/>
      <c r="CJ111" s="953"/>
      <c r="CK111" s="980"/>
      <c r="CL111" s="981"/>
      <c r="CM111" s="954" t="s">
        <v>433</v>
      </c>
      <c r="CN111" s="955"/>
      <c r="CO111" s="955"/>
      <c r="CP111" s="955"/>
      <c r="CQ111" s="955"/>
      <c r="CR111" s="955"/>
      <c r="CS111" s="955"/>
      <c r="CT111" s="955"/>
      <c r="CU111" s="955"/>
      <c r="CV111" s="955"/>
      <c r="CW111" s="955"/>
      <c r="CX111" s="955"/>
      <c r="CY111" s="955"/>
      <c r="CZ111" s="955"/>
      <c r="DA111" s="955"/>
      <c r="DB111" s="955"/>
      <c r="DC111" s="955"/>
      <c r="DD111" s="955"/>
      <c r="DE111" s="955"/>
      <c r="DF111" s="956"/>
      <c r="DG111" s="957" t="s">
        <v>395</v>
      </c>
      <c r="DH111" s="958"/>
      <c r="DI111" s="958"/>
      <c r="DJ111" s="958"/>
      <c r="DK111" s="958"/>
      <c r="DL111" s="958" t="s">
        <v>130</v>
      </c>
      <c r="DM111" s="958"/>
      <c r="DN111" s="958"/>
      <c r="DO111" s="958"/>
      <c r="DP111" s="958"/>
      <c r="DQ111" s="958" t="s">
        <v>395</v>
      </c>
      <c r="DR111" s="958"/>
      <c r="DS111" s="958"/>
      <c r="DT111" s="958"/>
      <c r="DU111" s="958"/>
      <c r="DV111" s="959" t="s">
        <v>395</v>
      </c>
      <c r="DW111" s="959"/>
      <c r="DX111" s="959"/>
      <c r="DY111" s="959"/>
      <c r="DZ111" s="960"/>
    </row>
    <row r="112" spans="1:131" s="233" customFormat="1" ht="26.25" customHeight="1" x14ac:dyDescent="0.2">
      <c r="A112" s="984" t="s">
        <v>434</v>
      </c>
      <c r="B112" s="985"/>
      <c r="C112" s="955" t="s">
        <v>435</v>
      </c>
      <c r="D112" s="955"/>
      <c r="E112" s="955"/>
      <c r="F112" s="955"/>
      <c r="G112" s="955"/>
      <c r="H112" s="955"/>
      <c r="I112" s="955"/>
      <c r="J112" s="955"/>
      <c r="K112" s="955"/>
      <c r="L112" s="955"/>
      <c r="M112" s="955"/>
      <c r="N112" s="955"/>
      <c r="O112" s="955"/>
      <c r="P112" s="955"/>
      <c r="Q112" s="955"/>
      <c r="R112" s="955"/>
      <c r="S112" s="955"/>
      <c r="T112" s="955"/>
      <c r="U112" s="955"/>
      <c r="V112" s="955"/>
      <c r="W112" s="955"/>
      <c r="X112" s="955"/>
      <c r="Y112" s="955"/>
      <c r="Z112" s="956"/>
      <c r="AA112" s="990">
        <v>50733</v>
      </c>
      <c r="AB112" s="991"/>
      <c r="AC112" s="991"/>
      <c r="AD112" s="991"/>
      <c r="AE112" s="992"/>
      <c r="AF112" s="993">
        <v>60903</v>
      </c>
      <c r="AG112" s="991"/>
      <c r="AH112" s="991"/>
      <c r="AI112" s="991"/>
      <c r="AJ112" s="992"/>
      <c r="AK112" s="993">
        <v>81693</v>
      </c>
      <c r="AL112" s="991"/>
      <c r="AM112" s="991"/>
      <c r="AN112" s="991"/>
      <c r="AO112" s="992"/>
      <c r="AP112" s="994">
        <v>0.1</v>
      </c>
      <c r="AQ112" s="995"/>
      <c r="AR112" s="995"/>
      <c r="AS112" s="995"/>
      <c r="AT112" s="996"/>
      <c r="AU112" s="940"/>
      <c r="AV112" s="941"/>
      <c r="AW112" s="941"/>
      <c r="AX112" s="941"/>
      <c r="AY112" s="941"/>
      <c r="AZ112" s="954" t="s">
        <v>436</v>
      </c>
      <c r="BA112" s="955"/>
      <c r="BB112" s="955"/>
      <c r="BC112" s="955"/>
      <c r="BD112" s="955"/>
      <c r="BE112" s="955"/>
      <c r="BF112" s="955"/>
      <c r="BG112" s="955"/>
      <c r="BH112" s="955"/>
      <c r="BI112" s="955"/>
      <c r="BJ112" s="955"/>
      <c r="BK112" s="955"/>
      <c r="BL112" s="955"/>
      <c r="BM112" s="955"/>
      <c r="BN112" s="955"/>
      <c r="BO112" s="955"/>
      <c r="BP112" s="956"/>
      <c r="BQ112" s="957" t="s">
        <v>130</v>
      </c>
      <c r="BR112" s="958"/>
      <c r="BS112" s="958"/>
      <c r="BT112" s="958"/>
      <c r="BU112" s="958"/>
      <c r="BV112" s="958" t="s">
        <v>395</v>
      </c>
      <c r="BW112" s="958"/>
      <c r="BX112" s="958"/>
      <c r="BY112" s="958"/>
      <c r="BZ112" s="958"/>
      <c r="CA112" s="958" t="s">
        <v>130</v>
      </c>
      <c r="CB112" s="958"/>
      <c r="CC112" s="958"/>
      <c r="CD112" s="958"/>
      <c r="CE112" s="958"/>
      <c r="CF112" s="952" t="s">
        <v>395</v>
      </c>
      <c r="CG112" s="953"/>
      <c r="CH112" s="953"/>
      <c r="CI112" s="953"/>
      <c r="CJ112" s="953"/>
      <c r="CK112" s="980"/>
      <c r="CL112" s="981"/>
      <c r="CM112" s="954" t="s">
        <v>437</v>
      </c>
      <c r="CN112" s="955"/>
      <c r="CO112" s="955"/>
      <c r="CP112" s="955"/>
      <c r="CQ112" s="955"/>
      <c r="CR112" s="955"/>
      <c r="CS112" s="955"/>
      <c r="CT112" s="955"/>
      <c r="CU112" s="955"/>
      <c r="CV112" s="955"/>
      <c r="CW112" s="955"/>
      <c r="CX112" s="955"/>
      <c r="CY112" s="955"/>
      <c r="CZ112" s="955"/>
      <c r="DA112" s="955"/>
      <c r="DB112" s="955"/>
      <c r="DC112" s="955"/>
      <c r="DD112" s="955"/>
      <c r="DE112" s="955"/>
      <c r="DF112" s="956"/>
      <c r="DG112" s="957" t="s">
        <v>395</v>
      </c>
      <c r="DH112" s="958"/>
      <c r="DI112" s="958"/>
      <c r="DJ112" s="958"/>
      <c r="DK112" s="958"/>
      <c r="DL112" s="958" t="s">
        <v>395</v>
      </c>
      <c r="DM112" s="958"/>
      <c r="DN112" s="958"/>
      <c r="DO112" s="958"/>
      <c r="DP112" s="958"/>
      <c r="DQ112" s="958" t="s">
        <v>130</v>
      </c>
      <c r="DR112" s="958"/>
      <c r="DS112" s="958"/>
      <c r="DT112" s="958"/>
      <c r="DU112" s="958"/>
      <c r="DV112" s="959" t="s">
        <v>130</v>
      </c>
      <c r="DW112" s="959"/>
      <c r="DX112" s="959"/>
      <c r="DY112" s="959"/>
      <c r="DZ112" s="960"/>
    </row>
    <row r="113" spans="1:130" s="233" customFormat="1" ht="26.25" customHeight="1" x14ac:dyDescent="0.2">
      <c r="A113" s="986"/>
      <c r="B113" s="987"/>
      <c r="C113" s="955" t="s">
        <v>438</v>
      </c>
      <c r="D113" s="955"/>
      <c r="E113" s="955"/>
      <c r="F113" s="955"/>
      <c r="G113" s="955"/>
      <c r="H113" s="955"/>
      <c r="I113" s="955"/>
      <c r="J113" s="955"/>
      <c r="K113" s="955"/>
      <c r="L113" s="955"/>
      <c r="M113" s="955"/>
      <c r="N113" s="955"/>
      <c r="O113" s="955"/>
      <c r="P113" s="955"/>
      <c r="Q113" s="955"/>
      <c r="R113" s="955"/>
      <c r="S113" s="955"/>
      <c r="T113" s="955"/>
      <c r="U113" s="955"/>
      <c r="V113" s="955"/>
      <c r="W113" s="955"/>
      <c r="X113" s="955"/>
      <c r="Y113" s="955"/>
      <c r="Z113" s="956"/>
      <c r="AA113" s="969" t="s">
        <v>395</v>
      </c>
      <c r="AB113" s="970"/>
      <c r="AC113" s="970"/>
      <c r="AD113" s="970"/>
      <c r="AE113" s="971"/>
      <c r="AF113" s="972" t="s">
        <v>395</v>
      </c>
      <c r="AG113" s="970"/>
      <c r="AH113" s="970"/>
      <c r="AI113" s="970"/>
      <c r="AJ113" s="971"/>
      <c r="AK113" s="972" t="s">
        <v>395</v>
      </c>
      <c r="AL113" s="970"/>
      <c r="AM113" s="970"/>
      <c r="AN113" s="970"/>
      <c r="AO113" s="971"/>
      <c r="AP113" s="973" t="s">
        <v>395</v>
      </c>
      <c r="AQ113" s="974"/>
      <c r="AR113" s="974"/>
      <c r="AS113" s="974"/>
      <c r="AT113" s="975"/>
      <c r="AU113" s="940"/>
      <c r="AV113" s="941"/>
      <c r="AW113" s="941"/>
      <c r="AX113" s="941"/>
      <c r="AY113" s="941"/>
      <c r="AZ113" s="954" t="s">
        <v>439</v>
      </c>
      <c r="BA113" s="955"/>
      <c r="BB113" s="955"/>
      <c r="BC113" s="955"/>
      <c r="BD113" s="955"/>
      <c r="BE113" s="955"/>
      <c r="BF113" s="955"/>
      <c r="BG113" s="955"/>
      <c r="BH113" s="955"/>
      <c r="BI113" s="955"/>
      <c r="BJ113" s="955"/>
      <c r="BK113" s="955"/>
      <c r="BL113" s="955"/>
      <c r="BM113" s="955"/>
      <c r="BN113" s="955"/>
      <c r="BO113" s="955"/>
      <c r="BP113" s="956"/>
      <c r="BQ113" s="957">
        <v>1524208</v>
      </c>
      <c r="BR113" s="958"/>
      <c r="BS113" s="958"/>
      <c r="BT113" s="958"/>
      <c r="BU113" s="958"/>
      <c r="BV113" s="958">
        <v>1790206</v>
      </c>
      <c r="BW113" s="958"/>
      <c r="BX113" s="958"/>
      <c r="BY113" s="958"/>
      <c r="BZ113" s="958"/>
      <c r="CA113" s="958">
        <v>2081137</v>
      </c>
      <c r="CB113" s="958"/>
      <c r="CC113" s="958"/>
      <c r="CD113" s="958"/>
      <c r="CE113" s="958"/>
      <c r="CF113" s="952">
        <v>2.4</v>
      </c>
      <c r="CG113" s="953"/>
      <c r="CH113" s="953"/>
      <c r="CI113" s="953"/>
      <c r="CJ113" s="953"/>
      <c r="CK113" s="980"/>
      <c r="CL113" s="981"/>
      <c r="CM113" s="954" t="s">
        <v>440</v>
      </c>
      <c r="CN113" s="955"/>
      <c r="CO113" s="955"/>
      <c r="CP113" s="955"/>
      <c r="CQ113" s="955"/>
      <c r="CR113" s="955"/>
      <c r="CS113" s="955"/>
      <c r="CT113" s="955"/>
      <c r="CU113" s="955"/>
      <c r="CV113" s="955"/>
      <c r="CW113" s="955"/>
      <c r="CX113" s="955"/>
      <c r="CY113" s="955"/>
      <c r="CZ113" s="955"/>
      <c r="DA113" s="955"/>
      <c r="DB113" s="955"/>
      <c r="DC113" s="955"/>
      <c r="DD113" s="955"/>
      <c r="DE113" s="955"/>
      <c r="DF113" s="956"/>
      <c r="DG113" s="990" t="s">
        <v>395</v>
      </c>
      <c r="DH113" s="991"/>
      <c r="DI113" s="991"/>
      <c r="DJ113" s="991"/>
      <c r="DK113" s="992"/>
      <c r="DL113" s="993" t="s">
        <v>130</v>
      </c>
      <c r="DM113" s="991"/>
      <c r="DN113" s="991"/>
      <c r="DO113" s="991"/>
      <c r="DP113" s="992"/>
      <c r="DQ113" s="993" t="s">
        <v>395</v>
      </c>
      <c r="DR113" s="991"/>
      <c r="DS113" s="991"/>
      <c r="DT113" s="991"/>
      <c r="DU113" s="992"/>
      <c r="DV113" s="994" t="s">
        <v>395</v>
      </c>
      <c r="DW113" s="995"/>
      <c r="DX113" s="995"/>
      <c r="DY113" s="995"/>
      <c r="DZ113" s="996"/>
    </row>
    <row r="114" spans="1:130" s="233" customFormat="1" ht="26.25" customHeight="1" x14ac:dyDescent="0.2">
      <c r="A114" s="986"/>
      <c r="B114" s="987"/>
      <c r="C114" s="955" t="s">
        <v>441</v>
      </c>
      <c r="D114" s="955"/>
      <c r="E114" s="955"/>
      <c r="F114" s="955"/>
      <c r="G114" s="955"/>
      <c r="H114" s="955"/>
      <c r="I114" s="955"/>
      <c r="J114" s="955"/>
      <c r="K114" s="955"/>
      <c r="L114" s="955"/>
      <c r="M114" s="955"/>
      <c r="N114" s="955"/>
      <c r="O114" s="955"/>
      <c r="P114" s="955"/>
      <c r="Q114" s="955"/>
      <c r="R114" s="955"/>
      <c r="S114" s="955"/>
      <c r="T114" s="955"/>
      <c r="U114" s="955"/>
      <c r="V114" s="955"/>
      <c r="W114" s="955"/>
      <c r="X114" s="955"/>
      <c r="Y114" s="955"/>
      <c r="Z114" s="956"/>
      <c r="AA114" s="990">
        <v>124083</v>
      </c>
      <c r="AB114" s="991"/>
      <c r="AC114" s="991"/>
      <c r="AD114" s="991"/>
      <c r="AE114" s="992"/>
      <c r="AF114" s="993">
        <v>140215</v>
      </c>
      <c r="AG114" s="991"/>
      <c r="AH114" s="991"/>
      <c r="AI114" s="991"/>
      <c r="AJ114" s="992"/>
      <c r="AK114" s="993">
        <v>140513</v>
      </c>
      <c r="AL114" s="991"/>
      <c r="AM114" s="991"/>
      <c r="AN114" s="991"/>
      <c r="AO114" s="992"/>
      <c r="AP114" s="994">
        <v>0.2</v>
      </c>
      <c r="AQ114" s="995"/>
      <c r="AR114" s="995"/>
      <c r="AS114" s="995"/>
      <c r="AT114" s="996"/>
      <c r="AU114" s="940"/>
      <c r="AV114" s="941"/>
      <c r="AW114" s="941"/>
      <c r="AX114" s="941"/>
      <c r="AY114" s="941"/>
      <c r="AZ114" s="954" t="s">
        <v>442</v>
      </c>
      <c r="BA114" s="955"/>
      <c r="BB114" s="955"/>
      <c r="BC114" s="955"/>
      <c r="BD114" s="955"/>
      <c r="BE114" s="955"/>
      <c r="BF114" s="955"/>
      <c r="BG114" s="955"/>
      <c r="BH114" s="955"/>
      <c r="BI114" s="955"/>
      <c r="BJ114" s="955"/>
      <c r="BK114" s="955"/>
      <c r="BL114" s="955"/>
      <c r="BM114" s="955"/>
      <c r="BN114" s="955"/>
      <c r="BO114" s="955"/>
      <c r="BP114" s="956"/>
      <c r="BQ114" s="957">
        <v>17242712</v>
      </c>
      <c r="BR114" s="958"/>
      <c r="BS114" s="958"/>
      <c r="BT114" s="958"/>
      <c r="BU114" s="958"/>
      <c r="BV114" s="958">
        <v>17240455</v>
      </c>
      <c r="BW114" s="958"/>
      <c r="BX114" s="958"/>
      <c r="BY114" s="958"/>
      <c r="BZ114" s="958"/>
      <c r="CA114" s="958">
        <v>16588134</v>
      </c>
      <c r="CB114" s="958"/>
      <c r="CC114" s="958"/>
      <c r="CD114" s="958"/>
      <c r="CE114" s="958"/>
      <c r="CF114" s="952">
        <v>18.899999999999999</v>
      </c>
      <c r="CG114" s="953"/>
      <c r="CH114" s="953"/>
      <c r="CI114" s="953"/>
      <c r="CJ114" s="953"/>
      <c r="CK114" s="980"/>
      <c r="CL114" s="981"/>
      <c r="CM114" s="954" t="s">
        <v>443</v>
      </c>
      <c r="CN114" s="955"/>
      <c r="CO114" s="955"/>
      <c r="CP114" s="955"/>
      <c r="CQ114" s="955"/>
      <c r="CR114" s="955"/>
      <c r="CS114" s="955"/>
      <c r="CT114" s="955"/>
      <c r="CU114" s="955"/>
      <c r="CV114" s="955"/>
      <c r="CW114" s="955"/>
      <c r="CX114" s="955"/>
      <c r="CY114" s="955"/>
      <c r="CZ114" s="955"/>
      <c r="DA114" s="955"/>
      <c r="DB114" s="955"/>
      <c r="DC114" s="955"/>
      <c r="DD114" s="955"/>
      <c r="DE114" s="955"/>
      <c r="DF114" s="956"/>
      <c r="DG114" s="990" t="s">
        <v>395</v>
      </c>
      <c r="DH114" s="991"/>
      <c r="DI114" s="991"/>
      <c r="DJ114" s="991"/>
      <c r="DK114" s="992"/>
      <c r="DL114" s="993" t="s">
        <v>130</v>
      </c>
      <c r="DM114" s="991"/>
      <c r="DN114" s="991"/>
      <c r="DO114" s="991"/>
      <c r="DP114" s="992"/>
      <c r="DQ114" s="993" t="s">
        <v>395</v>
      </c>
      <c r="DR114" s="991"/>
      <c r="DS114" s="991"/>
      <c r="DT114" s="991"/>
      <c r="DU114" s="992"/>
      <c r="DV114" s="994" t="s">
        <v>130</v>
      </c>
      <c r="DW114" s="995"/>
      <c r="DX114" s="995"/>
      <c r="DY114" s="995"/>
      <c r="DZ114" s="996"/>
    </row>
    <row r="115" spans="1:130" s="233" customFormat="1" ht="26.25" customHeight="1" x14ac:dyDescent="0.2">
      <c r="A115" s="986"/>
      <c r="B115" s="987"/>
      <c r="C115" s="955" t="s">
        <v>444</v>
      </c>
      <c r="D115" s="955"/>
      <c r="E115" s="955"/>
      <c r="F115" s="955"/>
      <c r="G115" s="955"/>
      <c r="H115" s="955"/>
      <c r="I115" s="955"/>
      <c r="J115" s="955"/>
      <c r="K115" s="955"/>
      <c r="L115" s="955"/>
      <c r="M115" s="955"/>
      <c r="N115" s="955"/>
      <c r="O115" s="955"/>
      <c r="P115" s="955"/>
      <c r="Q115" s="955"/>
      <c r="R115" s="955"/>
      <c r="S115" s="955"/>
      <c r="T115" s="955"/>
      <c r="U115" s="955"/>
      <c r="V115" s="955"/>
      <c r="W115" s="955"/>
      <c r="X115" s="955"/>
      <c r="Y115" s="955"/>
      <c r="Z115" s="956"/>
      <c r="AA115" s="969">
        <v>199026</v>
      </c>
      <c r="AB115" s="970"/>
      <c r="AC115" s="970"/>
      <c r="AD115" s="970"/>
      <c r="AE115" s="971"/>
      <c r="AF115" s="972">
        <v>150721</v>
      </c>
      <c r="AG115" s="970"/>
      <c r="AH115" s="970"/>
      <c r="AI115" s="970"/>
      <c r="AJ115" s="971"/>
      <c r="AK115" s="972">
        <v>319552</v>
      </c>
      <c r="AL115" s="970"/>
      <c r="AM115" s="970"/>
      <c r="AN115" s="970"/>
      <c r="AO115" s="971"/>
      <c r="AP115" s="973">
        <v>0.4</v>
      </c>
      <c r="AQ115" s="974"/>
      <c r="AR115" s="974"/>
      <c r="AS115" s="974"/>
      <c r="AT115" s="975"/>
      <c r="AU115" s="940"/>
      <c r="AV115" s="941"/>
      <c r="AW115" s="941"/>
      <c r="AX115" s="941"/>
      <c r="AY115" s="941"/>
      <c r="AZ115" s="954" t="s">
        <v>445</v>
      </c>
      <c r="BA115" s="955"/>
      <c r="BB115" s="955"/>
      <c r="BC115" s="955"/>
      <c r="BD115" s="955"/>
      <c r="BE115" s="955"/>
      <c r="BF115" s="955"/>
      <c r="BG115" s="955"/>
      <c r="BH115" s="955"/>
      <c r="BI115" s="955"/>
      <c r="BJ115" s="955"/>
      <c r="BK115" s="955"/>
      <c r="BL115" s="955"/>
      <c r="BM115" s="955"/>
      <c r="BN115" s="955"/>
      <c r="BO115" s="955"/>
      <c r="BP115" s="956"/>
      <c r="BQ115" s="957" t="s">
        <v>130</v>
      </c>
      <c r="BR115" s="958"/>
      <c r="BS115" s="958"/>
      <c r="BT115" s="958"/>
      <c r="BU115" s="958"/>
      <c r="BV115" s="958" t="s">
        <v>395</v>
      </c>
      <c r="BW115" s="958"/>
      <c r="BX115" s="958"/>
      <c r="BY115" s="958"/>
      <c r="BZ115" s="958"/>
      <c r="CA115" s="958" t="s">
        <v>395</v>
      </c>
      <c r="CB115" s="958"/>
      <c r="CC115" s="958"/>
      <c r="CD115" s="958"/>
      <c r="CE115" s="958"/>
      <c r="CF115" s="952" t="s">
        <v>130</v>
      </c>
      <c r="CG115" s="953"/>
      <c r="CH115" s="953"/>
      <c r="CI115" s="953"/>
      <c r="CJ115" s="953"/>
      <c r="CK115" s="980"/>
      <c r="CL115" s="981"/>
      <c r="CM115" s="954" t="s">
        <v>446</v>
      </c>
      <c r="CN115" s="955"/>
      <c r="CO115" s="955"/>
      <c r="CP115" s="955"/>
      <c r="CQ115" s="955"/>
      <c r="CR115" s="955"/>
      <c r="CS115" s="955"/>
      <c r="CT115" s="955"/>
      <c r="CU115" s="955"/>
      <c r="CV115" s="955"/>
      <c r="CW115" s="955"/>
      <c r="CX115" s="955"/>
      <c r="CY115" s="955"/>
      <c r="CZ115" s="955"/>
      <c r="DA115" s="955"/>
      <c r="DB115" s="955"/>
      <c r="DC115" s="955"/>
      <c r="DD115" s="955"/>
      <c r="DE115" s="955"/>
      <c r="DF115" s="956"/>
      <c r="DG115" s="990" t="s">
        <v>130</v>
      </c>
      <c r="DH115" s="991"/>
      <c r="DI115" s="991"/>
      <c r="DJ115" s="991"/>
      <c r="DK115" s="992"/>
      <c r="DL115" s="993" t="s">
        <v>130</v>
      </c>
      <c r="DM115" s="991"/>
      <c r="DN115" s="991"/>
      <c r="DO115" s="991"/>
      <c r="DP115" s="992"/>
      <c r="DQ115" s="993">
        <v>240761</v>
      </c>
      <c r="DR115" s="991"/>
      <c r="DS115" s="991"/>
      <c r="DT115" s="991"/>
      <c r="DU115" s="992"/>
      <c r="DV115" s="994">
        <v>0.3</v>
      </c>
      <c r="DW115" s="995"/>
      <c r="DX115" s="995"/>
      <c r="DY115" s="995"/>
      <c r="DZ115" s="996"/>
    </row>
    <row r="116" spans="1:130" s="233" customFormat="1" ht="26.25" customHeight="1" x14ac:dyDescent="0.2">
      <c r="A116" s="988"/>
      <c r="B116" s="989"/>
      <c r="C116" s="997" t="s">
        <v>447</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130</v>
      </c>
      <c r="AB116" s="991"/>
      <c r="AC116" s="991"/>
      <c r="AD116" s="991"/>
      <c r="AE116" s="992"/>
      <c r="AF116" s="993" t="s">
        <v>395</v>
      </c>
      <c r="AG116" s="991"/>
      <c r="AH116" s="991"/>
      <c r="AI116" s="991"/>
      <c r="AJ116" s="992"/>
      <c r="AK116" s="993" t="s">
        <v>395</v>
      </c>
      <c r="AL116" s="991"/>
      <c r="AM116" s="991"/>
      <c r="AN116" s="991"/>
      <c r="AO116" s="992"/>
      <c r="AP116" s="994" t="s">
        <v>130</v>
      </c>
      <c r="AQ116" s="995"/>
      <c r="AR116" s="995"/>
      <c r="AS116" s="995"/>
      <c r="AT116" s="996"/>
      <c r="AU116" s="940"/>
      <c r="AV116" s="941"/>
      <c r="AW116" s="941"/>
      <c r="AX116" s="941"/>
      <c r="AY116" s="941"/>
      <c r="AZ116" s="999" t="s">
        <v>448</v>
      </c>
      <c r="BA116" s="1000"/>
      <c r="BB116" s="1000"/>
      <c r="BC116" s="1000"/>
      <c r="BD116" s="1000"/>
      <c r="BE116" s="1000"/>
      <c r="BF116" s="1000"/>
      <c r="BG116" s="1000"/>
      <c r="BH116" s="1000"/>
      <c r="BI116" s="1000"/>
      <c r="BJ116" s="1000"/>
      <c r="BK116" s="1000"/>
      <c r="BL116" s="1000"/>
      <c r="BM116" s="1000"/>
      <c r="BN116" s="1000"/>
      <c r="BO116" s="1000"/>
      <c r="BP116" s="1001"/>
      <c r="BQ116" s="957" t="s">
        <v>395</v>
      </c>
      <c r="BR116" s="958"/>
      <c r="BS116" s="958"/>
      <c r="BT116" s="958"/>
      <c r="BU116" s="958"/>
      <c r="BV116" s="958" t="s">
        <v>395</v>
      </c>
      <c r="BW116" s="958"/>
      <c r="BX116" s="958"/>
      <c r="BY116" s="958"/>
      <c r="BZ116" s="958"/>
      <c r="CA116" s="958" t="s">
        <v>395</v>
      </c>
      <c r="CB116" s="958"/>
      <c r="CC116" s="958"/>
      <c r="CD116" s="958"/>
      <c r="CE116" s="958"/>
      <c r="CF116" s="952" t="s">
        <v>130</v>
      </c>
      <c r="CG116" s="953"/>
      <c r="CH116" s="953"/>
      <c r="CI116" s="953"/>
      <c r="CJ116" s="953"/>
      <c r="CK116" s="980"/>
      <c r="CL116" s="981"/>
      <c r="CM116" s="954" t="s">
        <v>449</v>
      </c>
      <c r="CN116" s="955"/>
      <c r="CO116" s="955"/>
      <c r="CP116" s="955"/>
      <c r="CQ116" s="955"/>
      <c r="CR116" s="955"/>
      <c r="CS116" s="955"/>
      <c r="CT116" s="955"/>
      <c r="CU116" s="955"/>
      <c r="CV116" s="955"/>
      <c r="CW116" s="955"/>
      <c r="CX116" s="955"/>
      <c r="CY116" s="955"/>
      <c r="CZ116" s="955"/>
      <c r="DA116" s="955"/>
      <c r="DB116" s="955"/>
      <c r="DC116" s="955"/>
      <c r="DD116" s="955"/>
      <c r="DE116" s="955"/>
      <c r="DF116" s="956"/>
      <c r="DG116" s="990" t="s">
        <v>130</v>
      </c>
      <c r="DH116" s="991"/>
      <c r="DI116" s="991"/>
      <c r="DJ116" s="991"/>
      <c r="DK116" s="992"/>
      <c r="DL116" s="993" t="s">
        <v>130</v>
      </c>
      <c r="DM116" s="991"/>
      <c r="DN116" s="991"/>
      <c r="DO116" s="991"/>
      <c r="DP116" s="992"/>
      <c r="DQ116" s="993" t="s">
        <v>395</v>
      </c>
      <c r="DR116" s="991"/>
      <c r="DS116" s="991"/>
      <c r="DT116" s="991"/>
      <c r="DU116" s="992"/>
      <c r="DV116" s="994" t="s">
        <v>130</v>
      </c>
      <c r="DW116" s="995"/>
      <c r="DX116" s="995"/>
      <c r="DY116" s="995"/>
      <c r="DZ116" s="996"/>
    </row>
    <row r="117" spans="1:130" s="233" customFormat="1" ht="26.25" customHeight="1" x14ac:dyDescent="0.2">
      <c r="A117" s="944" t="s">
        <v>188</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1009" t="s">
        <v>450</v>
      </c>
      <c r="Z117" s="926"/>
      <c r="AA117" s="1010">
        <v>2649073</v>
      </c>
      <c r="AB117" s="1011"/>
      <c r="AC117" s="1011"/>
      <c r="AD117" s="1011"/>
      <c r="AE117" s="1012"/>
      <c r="AF117" s="1013">
        <v>2664925</v>
      </c>
      <c r="AG117" s="1011"/>
      <c r="AH117" s="1011"/>
      <c r="AI117" s="1011"/>
      <c r="AJ117" s="1012"/>
      <c r="AK117" s="1013">
        <v>2670062</v>
      </c>
      <c r="AL117" s="1011"/>
      <c r="AM117" s="1011"/>
      <c r="AN117" s="1011"/>
      <c r="AO117" s="1012"/>
      <c r="AP117" s="1014"/>
      <c r="AQ117" s="1015"/>
      <c r="AR117" s="1015"/>
      <c r="AS117" s="1015"/>
      <c r="AT117" s="1016"/>
      <c r="AU117" s="940"/>
      <c r="AV117" s="941"/>
      <c r="AW117" s="941"/>
      <c r="AX117" s="941"/>
      <c r="AY117" s="941"/>
      <c r="AZ117" s="1006" t="s">
        <v>451</v>
      </c>
      <c r="BA117" s="1007"/>
      <c r="BB117" s="1007"/>
      <c r="BC117" s="1007"/>
      <c r="BD117" s="1007"/>
      <c r="BE117" s="1007"/>
      <c r="BF117" s="1007"/>
      <c r="BG117" s="1007"/>
      <c r="BH117" s="1007"/>
      <c r="BI117" s="1007"/>
      <c r="BJ117" s="1007"/>
      <c r="BK117" s="1007"/>
      <c r="BL117" s="1007"/>
      <c r="BM117" s="1007"/>
      <c r="BN117" s="1007"/>
      <c r="BO117" s="1007"/>
      <c r="BP117" s="1008"/>
      <c r="BQ117" s="957" t="s">
        <v>395</v>
      </c>
      <c r="BR117" s="958"/>
      <c r="BS117" s="958"/>
      <c r="BT117" s="958"/>
      <c r="BU117" s="958"/>
      <c r="BV117" s="958" t="s">
        <v>130</v>
      </c>
      <c r="BW117" s="958"/>
      <c r="BX117" s="958"/>
      <c r="BY117" s="958"/>
      <c r="BZ117" s="958"/>
      <c r="CA117" s="958" t="s">
        <v>130</v>
      </c>
      <c r="CB117" s="958"/>
      <c r="CC117" s="958"/>
      <c r="CD117" s="958"/>
      <c r="CE117" s="958"/>
      <c r="CF117" s="952" t="s">
        <v>130</v>
      </c>
      <c r="CG117" s="953"/>
      <c r="CH117" s="953"/>
      <c r="CI117" s="953"/>
      <c r="CJ117" s="953"/>
      <c r="CK117" s="980"/>
      <c r="CL117" s="981"/>
      <c r="CM117" s="954" t="s">
        <v>452</v>
      </c>
      <c r="CN117" s="955"/>
      <c r="CO117" s="955"/>
      <c r="CP117" s="955"/>
      <c r="CQ117" s="955"/>
      <c r="CR117" s="955"/>
      <c r="CS117" s="955"/>
      <c r="CT117" s="955"/>
      <c r="CU117" s="955"/>
      <c r="CV117" s="955"/>
      <c r="CW117" s="955"/>
      <c r="CX117" s="955"/>
      <c r="CY117" s="955"/>
      <c r="CZ117" s="955"/>
      <c r="DA117" s="955"/>
      <c r="DB117" s="955"/>
      <c r="DC117" s="955"/>
      <c r="DD117" s="955"/>
      <c r="DE117" s="955"/>
      <c r="DF117" s="956"/>
      <c r="DG117" s="990" t="s">
        <v>395</v>
      </c>
      <c r="DH117" s="991"/>
      <c r="DI117" s="991"/>
      <c r="DJ117" s="991"/>
      <c r="DK117" s="992"/>
      <c r="DL117" s="993" t="s">
        <v>395</v>
      </c>
      <c r="DM117" s="991"/>
      <c r="DN117" s="991"/>
      <c r="DO117" s="991"/>
      <c r="DP117" s="992"/>
      <c r="DQ117" s="993" t="s">
        <v>130</v>
      </c>
      <c r="DR117" s="991"/>
      <c r="DS117" s="991"/>
      <c r="DT117" s="991"/>
      <c r="DU117" s="992"/>
      <c r="DV117" s="994" t="s">
        <v>130</v>
      </c>
      <c r="DW117" s="995"/>
      <c r="DX117" s="995"/>
      <c r="DY117" s="995"/>
      <c r="DZ117" s="996"/>
    </row>
    <row r="118" spans="1:130" s="233" customFormat="1" ht="26.25" customHeight="1" x14ac:dyDescent="0.2">
      <c r="A118" s="944" t="s">
        <v>426</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4" t="s">
        <v>423</v>
      </c>
      <c r="AB118" s="925"/>
      <c r="AC118" s="925"/>
      <c r="AD118" s="925"/>
      <c r="AE118" s="926"/>
      <c r="AF118" s="924" t="s">
        <v>424</v>
      </c>
      <c r="AG118" s="925"/>
      <c r="AH118" s="925"/>
      <c r="AI118" s="925"/>
      <c r="AJ118" s="926"/>
      <c r="AK118" s="924" t="s">
        <v>308</v>
      </c>
      <c r="AL118" s="925"/>
      <c r="AM118" s="925"/>
      <c r="AN118" s="925"/>
      <c r="AO118" s="926"/>
      <c r="AP118" s="1002" t="s">
        <v>425</v>
      </c>
      <c r="AQ118" s="1003"/>
      <c r="AR118" s="1003"/>
      <c r="AS118" s="1003"/>
      <c r="AT118" s="1004"/>
      <c r="AU118" s="940"/>
      <c r="AV118" s="941"/>
      <c r="AW118" s="941"/>
      <c r="AX118" s="941"/>
      <c r="AY118" s="941"/>
      <c r="AZ118" s="1005" t="s">
        <v>453</v>
      </c>
      <c r="BA118" s="997"/>
      <c r="BB118" s="997"/>
      <c r="BC118" s="997"/>
      <c r="BD118" s="997"/>
      <c r="BE118" s="997"/>
      <c r="BF118" s="997"/>
      <c r="BG118" s="997"/>
      <c r="BH118" s="997"/>
      <c r="BI118" s="997"/>
      <c r="BJ118" s="997"/>
      <c r="BK118" s="997"/>
      <c r="BL118" s="997"/>
      <c r="BM118" s="997"/>
      <c r="BN118" s="997"/>
      <c r="BO118" s="997"/>
      <c r="BP118" s="998"/>
      <c r="BQ118" s="1031" t="s">
        <v>395</v>
      </c>
      <c r="BR118" s="1032"/>
      <c r="BS118" s="1032"/>
      <c r="BT118" s="1032"/>
      <c r="BU118" s="1032"/>
      <c r="BV118" s="1032" t="s">
        <v>395</v>
      </c>
      <c r="BW118" s="1032"/>
      <c r="BX118" s="1032"/>
      <c r="BY118" s="1032"/>
      <c r="BZ118" s="1032"/>
      <c r="CA118" s="1032" t="s">
        <v>395</v>
      </c>
      <c r="CB118" s="1032"/>
      <c r="CC118" s="1032"/>
      <c r="CD118" s="1032"/>
      <c r="CE118" s="1032"/>
      <c r="CF118" s="952" t="s">
        <v>395</v>
      </c>
      <c r="CG118" s="953"/>
      <c r="CH118" s="953"/>
      <c r="CI118" s="953"/>
      <c r="CJ118" s="953"/>
      <c r="CK118" s="980"/>
      <c r="CL118" s="981"/>
      <c r="CM118" s="954" t="s">
        <v>454</v>
      </c>
      <c r="CN118" s="955"/>
      <c r="CO118" s="955"/>
      <c r="CP118" s="955"/>
      <c r="CQ118" s="955"/>
      <c r="CR118" s="955"/>
      <c r="CS118" s="955"/>
      <c r="CT118" s="955"/>
      <c r="CU118" s="955"/>
      <c r="CV118" s="955"/>
      <c r="CW118" s="955"/>
      <c r="CX118" s="955"/>
      <c r="CY118" s="955"/>
      <c r="CZ118" s="955"/>
      <c r="DA118" s="955"/>
      <c r="DB118" s="955"/>
      <c r="DC118" s="955"/>
      <c r="DD118" s="955"/>
      <c r="DE118" s="955"/>
      <c r="DF118" s="956"/>
      <c r="DG118" s="990" t="s">
        <v>395</v>
      </c>
      <c r="DH118" s="991"/>
      <c r="DI118" s="991"/>
      <c r="DJ118" s="991"/>
      <c r="DK118" s="992"/>
      <c r="DL118" s="993" t="s">
        <v>395</v>
      </c>
      <c r="DM118" s="991"/>
      <c r="DN118" s="991"/>
      <c r="DO118" s="991"/>
      <c r="DP118" s="992"/>
      <c r="DQ118" s="993" t="s">
        <v>130</v>
      </c>
      <c r="DR118" s="991"/>
      <c r="DS118" s="991"/>
      <c r="DT118" s="991"/>
      <c r="DU118" s="992"/>
      <c r="DV118" s="994" t="s">
        <v>395</v>
      </c>
      <c r="DW118" s="995"/>
      <c r="DX118" s="995"/>
      <c r="DY118" s="995"/>
      <c r="DZ118" s="996"/>
    </row>
    <row r="119" spans="1:130" s="233" customFormat="1" ht="26.25" customHeight="1" x14ac:dyDescent="0.2">
      <c r="A119" s="1088" t="s">
        <v>429</v>
      </c>
      <c r="B119" s="979"/>
      <c r="C119" s="961" t="s">
        <v>430</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30"/>
      <c r="AA119" s="931" t="s">
        <v>395</v>
      </c>
      <c r="AB119" s="932"/>
      <c r="AC119" s="932"/>
      <c r="AD119" s="932"/>
      <c r="AE119" s="933"/>
      <c r="AF119" s="934" t="s">
        <v>130</v>
      </c>
      <c r="AG119" s="932"/>
      <c r="AH119" s="932"/>
      <c r="AI119" s="932"/>
      <c r="AJ119" s="933"/>
      <c r="AK119" s="934" t="s">
        <v>395</v>
      </c>
      <c r="AL119" s="932"/>
      <c r="AM119" s="932"/>
      <c r="AN119" s="932"/>
      <c r="AO119" s="933"/>
      <c r="AP119" s="935" t="s">
        <v>395</v>
      </c>
      <c r="AQ119" s="936"/>
      <c r="AR119" s="936"/>
      <c r="AS119" s="936"/>
      <c r="AT119" s="937"/>
      <c r="AU119" s="942"/>
      <c r="AV119" s="943"/>
      <c r="AW119" s="943"/>
      <c r="AX119" s="943"/>
      <c r="AY119" s="943"/>
      <c r="AZ119" s="254" t="s">
        <v>188</v>
      </c>
      <c r="BA119" s="254"/>
      <c r="BB119" s="254"/>
      <c r="BC119" s="254"/>
      <c r="BD119" s="254"/>
      <c r="BE119" s="254"/>
      <c r="BF119" s="254"/>
      <c r="BG119" s="254"/>
      <c r="BH119" s="254"/>
      <c r="BI119" s="254"/>
      <c r="BJ119" s="254"/>
      <c r="BK119" s="254"/>
      <c r="BL119" s="254"/>
      <c r="BM119" s="254"/>
      <c r="BN119" s="254"/>
      <c r="BO119" s="1009" t="s">
        <v>455</v>
      </c>
      <c r="BP119" s="1037"/>
      <c r="BQ119" s="1031">
        <v>37404931</v>
      </c>
      <c r="BR119" s="1032"/>
      <c r="BS119" s="1032"/>
      <c r="BT119" s="1032"/>
      <c r="BU119" s="1032"/>
      <c r="BV119" s="1032">
        <v>39406657</v>
      </c>
      <c r="BW119" s="1032"/>
      <c r="BX119" s="1032"/>
      <c r="BY119" s="1032"/>
      <c r="BZ119" s="1032"/>
      <c r="CA119" s="1032">
        <v>37529542</v>
      </c>
      <c r="CB119" s="1032"/>
      <c r="CC119" s="1032"/>
      <c r="CD119" s="1032"/>
      <c r="CE119" s="1032"/>
      <c r="CF119" s="1033"/>
      <c r="CG119" s="1034"/>
      <c r="CH119" s="1034"/>
      <c r="CI119" s="1034"/>
      <c r="CJ119" s="1035"/>
      <c r="CK119" s="982"/>
      <c r="CL119" s="983"/>
      <c r="CM119" s="1005" t="s">
        <v>456</v>
      </c>
      <c r="CN119" s="997"/>
      <c r="CO119" s="997"/>
      <c r="CP119" s="997"/>
      <c r="CQ119" s="997"/>
      <c r="CR119" s="997"/>
      <c r="CS119" s="997"/>
      <c r="CT119" s="997"/>
      <c r="CU119" s="997"/>
      <c r="CV119" s="997"/>
      <c r="CW119" s="997"/>
      <c r="CX119" s="997"/>
      <c r="CY119" s="997"/>
      <c r="CZ119" s="997"/>
      <c r="DA119" s="997"/>
      <c r="DB119" s="997"/>
      <c r="DC119" s="997"/>
      <c r="DD119" s="997"/>
      <c r="DE119" s="997"/>
      <c r="DF119" s="998"/>
      <c r="DG119" s="1036" t="s">
        <v>395</v>
      </c>
      <c r="DH119" s="1018"/>
      <c r="DI119" s="1018"/>
      <c r="DJ119" s="1018"/>
      <c r="DK119" s="1019"/>
      <c r="DL119" s="1017" t="s">
        <v>395</v>
      </c>
      <c r="DM119" s="1018"/>
      <c r="DN119" s="1018"/>
      <c r="DO119" s="1018"/>
      <c r="DP119" s="1019"/>
      <c r="DQ119" s="1017" t="s">
        <v>395</v>
      </c>
      <c r="DR119" s="1018"/>
      <c r="DS119" s="1018"/>
      <c r="DT119" s="1018"/>
      <c r="DU119" s="1019"/>
      <c r="DV119" s="1020" t="s">
        <v>395</v>
      </c>
      <c r="DW119" s="1021"/>
      <c r="DX119" s="1021"/>
      <c r="DY119" s="1021"/>
      <c r="DZ119" s="1022"/>
    </row>
    <row r="120" spans="1:130" s="233" customFormat="1" ht="26.25" customHeight="1" x14ac:dyDescent="0.2">
      <c r="A120" s="1089"/>
      <c r="B120" s="981"/>
      <c r="C120" s="954" t="s">
        <v>433</v>
      </c>
      <c r="D120" s="955"/>
      <c r="E120" s="955"/>
      <c r="F120" s="955"/>
      <c r="G120" s="955"/>
      <c r="H120" s="955"/>
      <c r="I120" s="955"/>
      <c r="J120" s="955"/>
      <c r="K120" s="955"/>
      <c r="L120" s="955"/>
      <c r="M120" s="955"/>
      <c r="N120" s="955"/>
      <c r="O120" s="955"/>
      <c r="P120" s="955"/>
      <c r="Q120" s="955"/>
      <c r="R120" s="955"/>
      <c r="S120" s="955"/>
      <c r="T120" s="955"/>
      <c r="U120" s="955"/>
      <c r="V120" s="955"/>
      <c r="W120" s="955"/>
      <c r="X120" s="955"/>
      <c r="Y120" s="955"/>
      <c r="Z120" s="956"/>
      <c r="AA120" s="990" t="s">
        <v>395</v>
      </c>
      <c r="AB120" s="991"/>
      <c r="AC120" s="991"/>
      <c r="AD120" s="991"/>
      <c r="AE120" s="992"/>
      <c r="AF120" s="993" t="s">
        <v>395</v>
      </c>
      <c r="AG120" s="991"/>
      <c r="AH120" s="991"/>
      <c r="AI120" s="991"/>
      <c r="AJ120" s="992"/>
      <c r="AK120" s="993" t="s">
        <v>130</v>
      </c>
      <c r="AL120" s="991"/>
      <c r="AM120" s="991"/>
      <c r="AN120" s="991"/>
      <c r="AO120" s="992"/>
      <c r="AP120" s="994" t="s">
        <v>395</v>
      </c>
      <c r="AQ120" s="995"/>
      <c r="AR120" s="995"/>
      <c r="AS120" s="995"/>
      <c r="AT120" s="996"/>
      <c r="AU120" s="1023" t="s">
        <v>457</v>
      </c>
      <c r="AV120" s="1024"/>
      <c r="AW120" s="1024"/>
      <c r="AX120" s="1024"/>
      <c r="AY120" s="1025"/>
      <c r="AZ120" s="961" t="s">
        <v>458</v>
      </c>
      <c r="BA120" s="929"/>
      <c r="BB120" s="929"/>
      <c r="BC120" s="929"/>
      <c r="BD120" s="929"/>
      <c r="BE120" s="929"/>
      <c r="BF120" s="929"/>
      <c r="BG120" s="929"/>
      <c r="BH120" s="929"/>
      <c r="BI120" s="929"/>
      <c r="BJ120" s="929"/>
      <c r="BK120" s="929"/>
      <c r="BL120" s="929"/>
      <c r="BM120" s="929"/>
      <c r="BN120" s="929"/>
      <c r="BO120" s="929"/>
      <c r="BP120" s="930"/>
      <c r="BQ120" s="962">
        <v>57649099</v>
      </c>
      <c r="BR120" s="963"/>
      <c r="BS120" s="963"/>
      <c r="BT120" s="963"/>
      <c r="BU120" s="963"/>
      <c r="BV120" s="963">
        <v>60697456</v>
      </c>
      <c r="BW120" s="963"/>
      <c r="BX120" s="963"/>
      <c r="BY120" s="963"/>
      <c r="BZ120" s="963"/>
      <c r="CA120" s="963">
        <v>65614231</v>
      </c>
      <c r="CB120" s="963"/>
      <c r="CC120" s="963"/>
      <c r="CD120" s="963"/>
      <c r="CE120" s="963"/>
      <c r="CF120" s="976">
        <v>74.900000000000006</v>
      </c>
      <c r="CG120" s="977"/>
      <c r="CH120" s="977"/>
      <c r="CI120" s="977"/>
      <c r="CJ120" s="977"/>
      <c r="CK120" s="1038" t="s">
        <v>459</v>
      </c>
      <c r="CL120" s="1039"/>
      <c r="CM120" s="1039"/>
      <c r="CN120" s="1039"/>
      <c r="CO120" s="1040"/>
      <c r="CP120" s="1046" t="s">
        <v>407</v>
      </c>
      <c r="CQ120" s="1047"/>
      <c r="CR120" s="1047"/>
      <c r="CS120" s="1047"/>
      <c r="CT120" s="1047"/>
      <c r="CU120" s="1047"/>
      <c r="CV120" s="1047"/>
      <c r="CW120" s="1047"/>
      <c r="CX120" s="1047"/>
      <c r="CY120" s="1047"/>
      <c r="CZ120" s="1047"/>
      <c r="DA120" s="1047"/>
      <c r="DB120" s="1047"/>
      <c r="DC120" s="1047"/>
      <c r="DD120" s="1047"/>
      <c r="DE120" s="1047"/>
      <c r="DF120" s="1048"/>
      <c r="DG120" s="962" t="s">
        <v>395</v>
      </c>
      <c r="DH120" s="963"/>
      <c r="DI120" s="963"/>
      <c r="DJ120" s="963"/>
      <c r="DK120" s="963"/>
      <c r="DL120" s="963" t="s">
        <v>395</v>
      </c>
      <c r="DM120" s="963"/>
      <c r="DN120" s="963"/>
      <c r="DO120" s="963"/>
      <c r="DP120" s="963"/>
      <c r="DQ120" s="963" t="s">
        <v>395</v>
      </c>
      <c r="DR120" s="963"/>
      <c r="DS120" s="963"/>
      <c r="DT120" s="963"/>
      <c r="DU120" s="963"/>
      <c r="DV120" s="964" t="s">
        <v>395</v>
      </c>
      <c r="DW120" s="964"/>
      <c r="DX120" s="964"/>
      <c r="DY120" s="964"/>
      <c r="DZ120" s="965"/>
    </row>
    <row r="121" spans="1:130" s="233" customFormat="1" ht="26.25" customHeight="1" x14ac:dyDescent="0.2">
      <c r="A121" s="1089"/>
      <c r="B121" s="981"/>
      <c r="C121" s="1006" t="s">
        <v>460</v>
      </c>
      <c r="D121" s="1007"/>
      <c r="E121" s="1007"/>
      <c r="F121" s="1007"/>
      <c r="G121" s="1007"/>
      <c r="H121" s="1007"/>
      <c r="I121" s="1007"/>
      <c r="J121" s="1007"/>
      <c r="K121" s="1007"/>
      <c r="L121" s="1007"/>
      <c r="M121" s="1007"/>
      <c r="N121" s="1007"/>
      <c r="O121" s="1007"/>
      <c r="P121" s="1007"/>
      <c r="Q121" s="1007"/>
      <c r="R121" s="1007"/>
      <c r="S121" s="1007"/>
      <c r="T121" s="1007"/>
      <c r="U121" s="1007"/>
      <c r="V121" s="1007"/>
      <c r="W121" s="1007"/>
      <c r="X121" s="1007"/>
      <c r="Y121" s="1007"/>
      <c r="Z121" s="1008"/>
      <c r="AA121" s="990" t="s">
        <v>130</v>
      </c>
      <c r="AB121" s="991"/>
      <c r="AC121" s="991"/>
      <c r="AD121" s="991"/>
      <c r="AE121" s="992"/>
      <c r="AF121" s="993" t="s">
        <v>395</v>
      </c>
      <c r="AG121" s="991"/>
      <c r="AH121" s="991"/>
      <c r="AI121" s="991"/>
      <c r="AJ121" s="992"/>
      <c r="AK121" s="993" t="s">
        <v>395</v>
      </c>
      <c r="AL121" s="991"/>
      <c r="AM121" s="991"/>
      <c r="AN121" s="991"/>
      <c r="AO121" s="992"/>
      <c r="AP121" s="994" t="s">
        <v>395</v>
      </c>
      <c r="AQ121" s="995"/>
      <c r="AR121" s="995"/>
      <c r="AS121" s="995"/>
      <c r="AT121" s="996"/>
      <c r="AU121" s="1026"/>
      <c r="AV121" s="1027"/>
      <c r="AW121" s="1027"/>
      <c r="AX121" s="1027"/>
      <c r="AY121" s="1028"/>
      <c r="AZ121" s="954" t="s">
        <v>461</v>
      </c>
      <c r="BA121" s="955"/>
      <c r="BB121" s="955"/>
      <c r="BC121" s="955"/>
      <c r="BD121" s="955"/>
      <c r="BE121" s="955"/>
      <c r="BF121" s="955"/>
      <c r="BG121" s="955"/>
      <c r="BH121" s="955"/>
      <c r="BI121" s="955"/>
      <c r="BJ121" s="955"/>
      <c r="BK121" s="955"/>
      <c r="BL121" s="955"/>
      <c r="BM121" s="955"/>
      <c r="BN121" s="955"/>
      <c r="BO121" s="955"/>
      <c r="BP121" s="956"/>
      <c r="BQ121" s="957" t="s">
        <v>395</v>
      </c>
      <c r="BR121" s="958"/>
      <c r="BS121" s="958"/>
      <c r="BT121" s="958"/>
      <c r="BU121" s="958"/>
      <c r="BV121" s="958" t="s">
        <v>395</v>
      </c>
      <c r="BW121" s="958"/>
      <c r="BX121" s="958"/>
      <c r="BY121" s="958"/>
      <c r="BZ121" s="958"/>
      <c r="CA121" s="958" t="s">
        <v>395</v>
      </c>
      <c r="CB121" s="958"/>
      <c r="CC121" s="958"/>
      <c r="CD121" s="958"/>
      <c r="CE121" s="958"/>
      <c r="CF121" s="952" t="s">
        <v>395</v>
      </c>
      <c r="CG121" s="953"/>
      <c r="CH121" s="953"/>
      <c r="CI121" s="953"/>
      <c r="CJ121" s="953"/>
      <c r="CK121" s="1041"/>
      <c r="CL121" s="1042"/>
      <c r="CM121" s="1042"/>
      <c r="CN121" s="1042"/>
      <c r="CO121" s="1043"/>
      <c r="CP121" s="1051" t="s">
        <v>408</v>
      </c>
      <c r="CQ121" s="1052"/>
      <c r="CR121" s="1052"/>
      <c r="CS121" s="1052"/>
      <c r="CT121" s="1052"/>
      <c r="CU121" s="1052"/>
      <c r="CV121" s="1052"/>
      <c r="CW121" s="1052"/>
      <c r="CX121" s="1052"/>
      <c r="CY121" s="1052"/>
      <c r="CZ121" s="1052"/>
      <c r="DA121" s="1052"/>
      <c r="DB121" s="1052"/>
      <c r="DC121" s="1052"/>
      <c r="DD121" s="1052"/>
      <c r="DE121" s="1052"/>
      <c r="DF121" s="1053"/>
      <c r="DG121" s="957" t="s">
        <v>395</v>
      </c>
      <c r="DH121" s="958"/>
      <c r="DI121" s="958"/>
      <c r="DJ121" s="958"/>
      <c r="DK121" s="958"/>
      <c r="DL121" s="958" t="s">
        <v>395</v>
      </c>
      <c r="DM121" s="958"/>
      <c r="DN121" s="958"/>
      <c r="DO121" s="958"/>
      <c r="DP121" s="958"/>
      <c r="DQ121" s="958" t="s">
        <v>130</v>
      </c>
      <c r="DR121" s="958"/>
      <c r="DS121" s="958"/>
      <c r="DT121" s="958"/>
      <c r="DU121" s="958"/>
      <c r="DV121" s="959" t="s">
        <v>130</v>
      </c>
      <c r="DW121" s="959"/>
      <c r="DX121" s="959"/>
      <c r="DY121" s="959"/>
      <c r="DZ121" s="960"/>
    </row>
    <row r="122" spans="1:130" s="233" customFormat="1" ht="26.25" customHeight="1" x14ac:dyDescent="0.2">
      <c r="A122" s="1089"/>
      <c r="B122" s="981"/>
      <c r="C122" s="954" t="s">
        <v>443</v>
      </c>
      <c r="D122" s="955"/>
      <c r="E122" s="955"/>
      <c r="F122" s="955"/>
      <c r="G122" s="955"/>
      <c r="H122" s="955"/>
      <c r="I122" s="955"/>
      <c r="J122" s="955"/>
      <c r="K122" s="955"/>
      <c r="L122" s="955"/>
      <c r="M122" s="955"/>
      <c r="N122" s="955"/>
      <c r="O122" s="955"/>
      <c r="P122" s="955"/>
      <c r="Q122" s="955"/>
      <c r="R122" s="955"/>
      <c r="S122" s="955"/>
      <c r="T122" s="955"/>
      <c r="U122" s="955"/>
      <c r="V122" s="955"/>
      <c r="W122" s="955"/>
      <c r="X122" s="955"/>
      <c r="Y122" s="955"/>
      <c r="Z122" s="956"/>
      <c r="AA122" s="990" t="s">
        <v>395</v>
      </c>
      <c r="AB122" s="991"/>
      <c r="AC122" s="991"/>
      <c r="AD122" s="991"/>
      <c r="AE122" s="992"/>
      <c r="AF122" s="993" t="s">
        <v>395</v>
      </c>
      <c r="AG122" s="991"/>
      <c r="AH122" s="991"/>
      <c r="AI122" s="991"/>
      <c r="AJ122" s="992"/>
      <c r="AK122" s="993" t="s">
        <v>395</v>
      </c>
      <c r="AL122" s="991"/>
      <c r="AM122" s="991"/>
      <c r="AN122" s="991"/>
      <c r="AO122" s="992"/>
      <c r="AP122" s="994" t="s">
        <v>395</v>
      </c>
      <c r="AQ122" s="995"/>
      <c r="AR122" s="995"/>
      <c r="AS122" s="995"/>
      <c r="AT122" s="996"/>
      <c r="AU122" s="1026"/>
      <c r="AV122" s="1027"/>
      <c r="AW122" s="1027"/>
      <c r="AX122" s="1027"/>
      <c r="AY122" s="1028"/>
      <c r="AZ122" s="1005" t="s">
        <v>462</v>
      </c>
      <c r="BA122" s="997"/>
      <c r="BB122" s="997"/>
      <c r="BC122" s="997"/>
      <c r="BD122" s="997"/>
      <c r="BE122" s="997"/>
      <c r="BF122" s="997"/>
      <c r="BG122" s="997"/>
      <c r="BH122" s="997"/>
      <c r="BI122" s="997"/>
      <c r="BJ122" s="997"/>
      <c r="BK122" s="997"/>
      <c r="BL122" s="997"/>
      <c r="BM122" s="997"/>
      <c r="BN122" s="997"/>
      <c r="BO122" s="997"/>
      <c r="BP122" s="998"/>
      <c r="BQ122" s="1031">
        <v>45500241</v>
      </c>
      <c r="BR122" s="1032"/>
      <c r="BS122" s="1032"/>
      <c r="BT122" s="1032"/>
      <c r="BU122" s="1032"/>
      <c r="BV122" s="1032">
        <v>42484401</v>
      </c>
      <c r="BW122" s="1032"/>
      <c r="BX122" s="1032"/>
      <c r="BY122" s="1032"/>
      <c r="BZ122" s="1032"/>
      <c r="CA122" s="1032">
        <v>43052185</v>
      </c>
      <c r="CB122" s="1032"/>
      <c r="CC122" s="1032"/>
      <c r="CD122" s="1032"/>
      <c r="CE122" s="1032"/>
      <c r="CF122" s="1049">
        <v>49.1</v>
      </c>
      <c r="CG122" s="1050"/>
      <c r="CH122" s="1050"/>
      <c r="CI122" s="1050"/>
      <c r="CJ122" s="1050"/>
      <c r="CK122" s="1041"/>
      <c r="CL122" s="1042"/>
      <c r="CM122" s="1042"/>
      <c r="CN122" s="1042"/>
      <c r="CO122" s="1043"/>
      <c r="CP122" s="1051" t="s">
        <v>463</v>
      </c>
      <c r="CQ122" s="1052"/>
      <c r="CR122" s="1052"/>
      <c r="CS122" s="1052"/>
      <c r="CT122" s="1052"/>
      <c r="CU122" s="1052"/>
      <c r="CV122" s="1052"/>
      <c r="CW122" s="1052"/>
      <c r="CX122" s="1052"/>
      <c r="CY122" s="1052"/>
      <c r="CZ122" s="1052"/>
      <c r="DA122" s="1052"/>
      <c r="DB122" s="1052"/>
      <c r="DC122" s="1052"/>
      <c r="DD122" s="1052"/>
      <c r="DE122" s="1052"/>
      <c r="DF122" s="1053"/>
      <c r="DG122" s="957" t="s">
        <v>130</v>
      </c>
      <c r="DH122" s="958"/>
      <c r="DI122" s="958"/>
      <c r="DJ122" s="958"/>
      <c r="DK122" s="958"/>
      <c r="DL122" s="958" t="s">
        <v>395</v>
      </c>
      <c r="DM122" s="958"/>
      <c r="DN122" s="958"/>
      <c r="DO122" s="958"/>
      <c r="DP122" s="958"/>
      <c r="DQ122" s="958" t="s">
        <v>395</v>
      </c>
      <c r="DR122" s="958"/>
      <c r="DS122" s="958"/>
      <c r="DT122" s="958"/>
      <c r="DU122" s="958"/>
      <c r="DV122" s="959" t="s">
        <v>395</v>
      </c>
      <c r="DW122" s="959"/>
      <c r="DX122" s="959"/>
      <c r="DY122" s="959"/>
      <c r="DZ122" s="960"/>
    </row>
    <row r="123" spans="1:130" s="233" customFormat="1" ht="26.25" customHeight="1" x14ac:dyDescent="0.2">
      <c r="A123" s="1089"/>
      <c r="B123" s="981"/>
      <c r="C123" s="954" t="s">
        <v>449</v>
      </c>
      <c r="D123" s="955"/>
      <c r="E123" s="955"/>
      <c r="F123" s="955"/>
      <c r="G123" s="955"/>
      <c r="H123" s="955"/>
      <c r="I123" s="955"/>
      <c r="J123" s="955"/>
      <c r="K123" s="955"/>
      <c r="L123" s="955"/>
      <c r="M123" s="955"/>
      <c r="N123" s="955"/>
      <c r="O123" s="955"/>
      <c r="P123" s="955"/>
      <c r="Q123" s="955"/>
      <c r="R123" s="955"/>
      <c r="S123" s="955"/>
      <c r="T123" s="955"/>
      <c r="U123" s="955"/>
      <c r="V123" s="955"/>
      <c r="W123" s="955"/>
      <c r="X123" s="955"/>
      <c r="Y123" s="955"/>
      <c r="Z123" s="956"/>
      <c r="AA123" s="990">
        <v>32000</v>
      </c>
      <c r="AB123" s="991"/>
      <c r="AC123" s="991"/>
      <c r="AD123" s="991"/>
      <c r="AE123" s="992"/>
      <c r="AF123" s="993" t="s">
        <v>395</v>
      </c>
      <c r="AG123" s="991"/>
      <c r="AH123" s="991"/>
      <c r="AI123" s="991"/>
      <c r="AJ123" s="992"/>
      <c r="AK123" s="993" t="s">
        <v>395</v>
      </c>
      <c r="AL123" s="991"/>
      <c r="AM123" s="991"/>
      <c r="AN123" s="991"/>
      <c r="AO123" s="992"/>
      <c r="AP123" s="994" t="s">
        <v>395</v>
      </c>
      <c r="AQ123" s="995"/>
      <c r="AR123" s="995"/>
      <c r="AS123" s="995"/>
      <c r="AT123" s="996"/>
      <c r="AU123" s="1029"/>
      <c r="AV123" s="1030"/>
      <c r="AW123" s="1030"/>
      <c r="AX123" s="1030"/>
      <c r="AY123" s="1030"/>
      <c r="AZ123" s="254" t="s">
        <v>188</v>
      </c>
      <c r="BA123" s="254"/>
      <c r="BB123" s="254"/>
      <c r="BC123" s="254"/>
      <c r="BD123" s="254"/>
      <c r="BE123" s="254"/>
      <c r="BF123" s="254"/>
      <c r="BG123" s="254"/>
      <c r="BH123" s="254"/>
      <c r="BI123" s="254"/>
      <c r="BJ123" s="254"/>
      <c r="BK123" s="254"/>
      <c r="BL123" s="254"/>
      <c r="BM123" s="254"/>
      <c r="BN123" s="254"/>
      <c r="BO123" s="1009" t="s">
        <v>464</v>
      </c>
      <c r="BP123" s="1037"/>
      <c r="BQ123" s="1095">
        <v>103149340</v>
      </c>
      <c r="BR123" s="1096"/>
      <c r="BS123" s="1096"/>
      <c r="BT123" s="1096"/>
      <c r="BU123" s="1096"/>
      <c r="BV123" s="1096">
        <v>103181857</v>
      </c>
      <c r="BW123" s="1096"/>
      <c r="BX123" s="1096"/>
      <c r="BY123" s="1096"/>
      <c r="BZ123" s="1096"/>
      <c r="CA123" s="1096">
        <v>108666416</v>
      </c>
      <c r="CB123" s="1096"/>
      <c r="CC123" s="1096"/>
      <c r="CD123" s="1096"/>
      <c r="CE123" s="1096"/>
      <c r="CF123" s="1033"/>
      <c r="CG123" s="1034"/>
      <c r="CH123" s="1034"/>
      <c r="CI123" s="1034"/>
      <c r="CJ123" s="1035"/>
      <c r="CK123" s="1041"/>
      <c r="CL123" s="1042"/>
      <c r="CM123" s="1042"/>
      <c r="CN123" s="1042"/>
      <c r="CO123" s="1043"/>
      <c r="CP123" s="1051"/>
      <c r="CQ123" s="1052"/>
      <c r="CR123" s="1052"/>
      <c r="CS123" s="1052"/>
      <c r="CT123" s="1052"/>
      <c r="CU123" s="1052"/>
      <c r="CV123" s="1052"/>
      <c r="CW123" s="1052"/>
      <c r="CX123" s="1052"/>
      <c r="CY123" s="1052"/>
      <c r="CZ123" s="1052"/>
      <c r="DA123" s="1052"/>
      <c r="DB123" s="1052"/>
      <c r="DC123" s="1052"/>
      <c r="DD123" s="1052"/>
      <c r="DE123" s="1052"/>
      <c r="DF123" s="1053"/>
      <c r="DG123" s="990"/>
      <c r="DH123" s="991"/>
      <c r="DI123" s="991"/>
      <c r="DJ123" s="991"/>
      <c r="DK123" s="992"/>
      <c r="DL123" s="993"/>
      <c r="DM123" s="991"/>
      <c r="DN123" s="991"/>
      <c r="DO123" s="991"/>
      <c r="DP123" s="992"/>
      <c r="DQ123" s="993"/>
      <c r="DR123" s="991"/>
      <c r="DS123" s="991"/>
      <c r="DT123" s="991"/>
      <c r="DU123" s="992"/>
      <c r="DV123" s="994"/>
      <c r="DW123" s="995"/>
      <c r="DX123" s="995"/>
      <c r="DY123" s="995"/>
      <c r="DZ123" s="996"/>
    </row>
    <row r="124" spans="1:130" s="233" customFormat="1" ht="26.25" customHeight="1" thickBot="1" x14ac:dyDescent="0.25">
      <c r="A124" s="1089"/>
      <c r="B124" s="981"/>
      <c r="C124" s="954" t="s">
        <v>452</v>
      </c>
      <c r="D124" s="955"/>
      <c r="E124" s="955"/>
      <c r="F124" s="955"/>
      <c r="G124" s="955"/>
      <c r="H124" s="955"/>
      <c r="I124" s="955"/>
      <c r="J124" s="955"/>
      <c r="K124" s="955"/>
      <c r="L124" s="955"/>
      <c r="M124" s="955"/>
      <c r="N124" s="955"/>
      <c r="O124" s="955"/>
      <c r="P124" s="955"/>
      <c r="Q124" s="955"/>
      <c r="R124" s="955"/>
      <c r="S124" s="955"/>
      <c r="T124" s="955"/>
      <c r="U124" s="955"/>
      <c r="V124" s="955"/>
      <c r="W124" s="955"/>
      <c r="X124" s="955"/>
      <c r="Y124" s="955"/>
      <c r="Z124" s="956"/>
      <c r="AA124" s="990" t="s">
        <v>395</v>
      </c>
      <c r="AB124" s="991"/>
      <c r="AC124" s="991"/>
      <c r="AD124" s="991"/>
      <c r="AE124" s="992"/>
      <c r="AF124" s="993" t="s">
        <v>395</v>
      </c>
      <c r="AG124" s="991"/>
      <c r="AH124" s="991"/>
      <c r="AI124" s="991"/>
      <c r="AJ124" s="992"/>
      <c r="AK124" s="993" t="s">
        <v>395</v>
      </c>
      <c r="AL124" s="991"/>
      <c r="AM124" s="991"/>
      <c r="AN124" s="991"/>
      <c r="AO124" s="992"/>
      <c r="AP124" s="994" t="s">
        <v>130</v>
      </c>
      <c r="AQ124" s="995"/>
      <c r="AR124" s="995"/>
      <c r="AS124" s="995"/>
      <c r="AT124" s="996"/>
      <c r="AU124" s="1091" t="s">
        <v>465</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395</v>
      </c>
      <c r="BR124" s="1059"/>
      <c r="BS124" s="1059"/>
      <c r="BT124" s="1059"/>
      <c r="BU124" s="1059"/>
      <c r="BV124" s="1059" t="s">
        <v>395</v>
      </c>
      <c r="BW124" s="1059"/>
      <c r="BX124" s="1059"/>
      <c r="BY124" s="1059"/>
      <c r="BZ124" s="1059"/>
      <c r="CA124" s="1059" t="s">
        <v>395</v>
      </c>
      <c r="CB124" s="1059"/>
      <c r="CC124" s="1059"/>
      <c r="CD124" s="1059"/>
      <c r="CE124" s="1059"/>
      <c r="CF124" s="1060"/>
      <c r="CG124" s="1061"/>
      <c r="CH124" s="1061"/>
      <c r="CI124" s="1061"/>
      <c r="CJ124" s="1062"/>
      <c r="CK124" s="1044"/>
      <c r="CL124" s="1044"/>
      <c r="CM124" s="1044"/>
      <c r="CN124" s="1044"/>
      <c r="CO124" s="1045"/>
      <c r="CP124" s="1051" t="s">
        <v>466</v>
      </c>
      <c r="CQ124" s="1052"/>
      <c r="CR124" s="1052"/>
      <c r="CS124" s="1052"/>
      <c r="CT124" s="1052"/>
      <c r="CU124" s="1052"/>
      <c r="CV124" s="1052"/>
      <c r="CW124" s="1052"/>
      <c r="CX124" s="1052"/>
      <c r="CY124" s="1052"/>
      <c r="CZ124" s="1052"/>
      <c r="DA124" s="1052"/>
      <c r="DB124" s="1052"/>
      <c r="DC124" s="1052"/>
      <c r="DD124" s="1052"/>
      <c r="DE124" s="1052"/>
      <c r="DF124" s="1053"/>
      <c r="DG124" s="1036" t="s">
        <v>395</v>
      </c>
      <c r="DH124" s="1018"/>
      <c r="DI124" s="1018"/>
      <c r="DJ124" s="1018"/>
      <c r="DK124" s="1019"/>
      <c r="DL124" s="1017" t="s">
        <v>395</v>
      </c>
      <c r="DM124" s="1018"/>
      <c r="DN124" s="1018"/>
      <c r="DO124" s="1018"/>
      <c r="DP124" s="1019"/>
      <c r="DQ124" s="1017" t="s">
        <v>395</v>
      </c>
      <c r="DR124" s="1018"/>
      <c r="DS124" s="1018"/>
      <c r="DT124" s="1018"/>
      <c r="DU124" s="1019"/>
      <c r="DV124" s="1020" t="s">
        <v>395</v>
      </c>
      <c r="DW124" s="1021"/>
      <c r="DX124" s="1021"/>
      <c r="DY124" s="1021"/>
      <c r="DZ124" s="1022"/>
    </row>
    <row r="125" spans="1:130" s="233" customFormat="1" ht="26.25" customHeight="1" x14ac:dyDescent="0.2">
      <c r="A125" s="1089"/>
      <c r="B125" s="981"/>
      <c r="C125" s="954" t="s">
        <v>454</v>
      </c>
      <c r="D125" s="955"/>
      <c r="E125" s="955"/>
      <c r="F125" s="955"/>
      <c r="G125" s="955"/>
      <c r="H125" s="955"/>
      <c r="I125" s="955"/>
      <c r="J125" s="955"/>
      <c r="K125" s="955"/>
      <c r="L125" s="955"/>
      <c r="M125" s="955"/>
      <c r="N125" s="955"/>
      <c r="O125" s="955"/>
      <c r="P125" s="955"/>
      <c r="Q125" s="955"/>
      <c r="R125" s="955"/>
      <c r="S125" s="955"/>
      <c r="T125" s="955"/>
      <c r="U125" s="955"/>
      <c r="V125" s="955"/>
      <c r="W125" s="955"/>
      <c r="X125" s="955"/>
      <c r="Y125" s="955"/>
      <c r="Z125" s="956"/>
      <c r="AA125" s="990" t="s">
        <v>395</v>
      </c>
      <c r="AB125" s="991"/>
      <c r="AC125" s="991"/>
      <c r="AD125" s="991"/>
      <c r="AE125" s="992"/>
      <c r="AF125" s="993" t="s">
        <v>395</v>
      </c>
      <c r="AG125" s="991"/>
      <c r="AH125" s="991"/>
      <c r="AI125" s="991"/>
      <c r="AJ125" s="992"/>
      <c r="AK125" s="993" t="s">
        <v>395</v>
      </c>
      <c r="AL125" s="991"/>
      <c r="AM125" s="991"/>
      <c r="AN125" s="991"/>
      <c r="AO125" s="992"/>
      <c r="AP125" s="994" t="s">
        <v>395</v>
      </c>
      <c r="AQ125" s="995"/>
      <c r="AR125" s="995"/>
      <c r="AS125" s="995"/>
      <c r="AT125" s="996"/>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4" t="s">
        <v>467</v>
      </c>
      <c r="CL125" s="1039"/>
      <c r="CM125" s="1039"/>
      <c r="CN125" s="1039"/>
      <c r="CO125" s="1040"/>
      <c r="CP125" s="961" t="s">
        <v>468</v>
      </c>
      <c r="CQ125" s="929"/>
      <c r="CR125" s="929"/>
      <c r="CS125" s="929"/>
      <c r="CT125" s="929"/>
      <c r="CU125" s="929"/>
      <c r="CV125" s="929"/>
      <c r="CW125" s="929"/>
      <c r="CX125" s="929"/>
      <c r="CY125" s="929"/>
      <c r="CZ125" s="929"/>
      <c r="DA125" s="929"/>
      <c r="DB125" s="929"/>
      <c r="DC125" s="929"/>
      <c r="DD125" s="929"/>
      <c r="DE125" s="929"/>
      <c r="DF125" s="930"/>
      <c r="DG125" s="962" t="s">
        <v>395</v>
      </c>
      <c r="DH125" s="963"/>
      <c r="DI125" s="963"/>
      <c r="DJ125" s="963"/>
      <c r="DK125" s="963"/>
      <c r="DL125" s="963" t="s">
        <v>395</v>
      </c>
      <c r="DM125" s="963"/>
      <c r="DN125" s="963"/>
      <c r="DO125" s="963"/>
      <c r="DP125" s="963"/>
      <c r="DQ125" s="963" t="s">
        <v>395</v>
      </c>
      <c r="DR125" s="963"/>
      <c r="DS125" s="963"/>
      <c r="DT125" s="963"/>
      <c r="DU125" s="963"/>
      <c r="DV125" s="964" t="s">
        <v>395</v>
      </c>
      <c r="DW125" s="964"/>
      <c r="DX125" s="964"/>
      <c r="DY125" s="964"/>
      <c r="DZ125" s="965"/>
    </row>
    <row r="126" spans="1:130" s="233" customFormat="1" ht="26.25" customHeight="1" thickBot="1" x14ac:dyDescent="0.25">
      <c r="A126" s="1089"/>
      <c r="B126" s="981"/>
      <c r="C126" s="954" t="s">
        <v>456</v>
      </c>
      <c r="D126" s="955"/>
      <c r="E126" s="955"/>
      <c r="F126" s="955"/>
      <c r="G126" s="955"/>
      <c r="H126" s="955"/>
      <c r="I126" s="955"/>
      <c r="J126" s="955"/>
      <c r="K126" s="955"/>
      <c r="L126" s="955"/>
      <c r="M126" s="955"/>
      <c r="N126" s="955"/>
      <c r="O126" s="955"/>
      <c r="P126" s="955"/>
      <c r="Q126" s="955"/>
      <c r="R126" s="955"/>
      <c r="S126" s="955"/>
      <c r="T126" s="955"/>
      <c r="U126" s="955"/>
      <c r="V126" s="955"/>
      <c r="W126" s="955"/>
      <c r="X126" s="955"/>
      <c r="Y126" s="955"/>
      <c r="Z126" s="956"/>
      <c r="AA126" s="990" t="s">
        <v>395</v>
      </c>
      <c r="AB126" s="991"/>
      <c r="AC126" s="991"/>
      <c r="AD126" s="991"/>
      <c r="AE126" s="992"/>
      <c r="AF126" s="993" t="s">
        <v>395</v>
      </c>
      <c r="AG126" s="991"/>
      <c r="AH126" s="991"/>
      <c r="AI126" s="991"/>
      <c r="AJ126" s="992"/>
      <c r="AK126" s="993" t="s">
        <v>395</v>
      </c>
      <c r="AL126" s="991"/>
      <c r="AM126" s="991"/>
      <c r="AN126" s="991"/>
      <c r="AO126" s="992"/>
      <c r="AP126" s="994" t="s">
        <v>395</v>
      </c>
      <c r="AQ126" s="995"/>
      <c r="AR126" s="995"/>
      <c r="AS126" s="995"/>
      <c r="AT126" s="996"/>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5"/>
      <c r="CL126" s="1042"/>
      <c r="CM126" s="1042"/>
      <c r="CN126" s="1042"/>
      <c r="CO126" s="1043"/>
      <c r="CP126" s="954" t="s">
        <v>469</v>
      </c>
      <c r="CQ126" s="955"/>
      <c r="CR126" s="955"/>
      <c r="CS126" s="955"/>
      <c r="CT126" s="955"/>
      <c r="CU126" s="955"/>
      <c r="CV126" s="955"/>
      <c r="CW126" s="955"/>
      <c r="CX126" s="955"/>
      <c r="CY126" s="955"/>
      <c r="CZ126" s="955"/>
      <c r="DA126" s="955"/>
      <c r="DB126" s="955"/>
      <c r="DC126" s="955"/>
      <c r="DD126" s="955"/>
      <c r="DE126" s="955"/>
      <c r="DF126" s="956"/>
      <c r="DG126" s="957" t="s">
        <v>395</v>
      </c>
      <c r="DH126" s="958"/>
      <c r="DI126" s="958"/>
      <c r="DJ126" s="958"/>
      <c r="DK126" s="958"/>
      <c r="DL126" s="958" t="s">
        <v>395</v>
      </c>
      <c r="DM126" s="958"/>
      <c r="DN126" s="958"/>
      <c r="DO126" s="958"/>
      <c r="DP126" s="958"/>
      <c r="DQ126" s="958" t="s">
        <v>395</v>
      </c>
      <c r="DR126" s="958"/>
      <c r="DS126" s="958"/>
      <c r="DT126" s="958"/>
      <c r="DU126" s="958"/>
      <c r="DV126" s="959" t="s">
        <v>395</v>
      </c>
      <c r="DW126" s="959"/>
      <c r="DX126" s="959"/>
      <c r="DY126" s="959"/>
      <c r="DZ126" s="960"/>
    </row>
    <row r="127" spans="1:130" s="233" customFormat="1" ht="26.25" customHeight="1" x14ac:dyDescent="0.2">
      <c r="A127" s="1090"/>
      <c r="B127" s="983"/>
      <c r="C127" s="1005" t="s">
        <v>470</v>
      </c>
      <c r="D127" s="997"/>
      <c r="E127" s="997"/>
      <c r="F127" s="997"/>
      <c r="G127" s="997"/>
      <c r="H127" s="997"/>
      <c r="I127" s="997"/>
      <c r="J127" s="997"/>
      <c r="K127" s="997"/>
      <c r="L127" s="997"/>
      <c r="M127" s="997"/>
      <c r="N127" s="997"/>
      <c r="O127" s="997"/>
      <c r="P127" s="997"/>
      <c r="Q127" s="997"/>
      <c r="R127" s="997"/>
      <c r="S127" s="997"/>
      <c r="T127" s="997"/>
      <c r="U127" s="997"/>
      <c r="V127" s="997"/>
      <c r="W127" s="997"/>
      <c r="X127" s="997"/>
      <c r="Y127" s="997"/>
      <c r="Z127" s="998"/>
      <c r="AA127" s="990">
        <v>167026</v>
      </c>
      <c r="AB127" s="991"/>
      <c r="AC127" s="991"/>
      <c r="AD127" s="991"/>
      <c r="AE127" s="992"/>
      <c r="AF127" s="993">
        <v>150721</v>
      </c>
      <c r="AG127" s="991"/>
      <c r="AH127" s="991"/>
      <c r="AI127" s="991"/>
      <c r="AJ127" s="992"/>
      <c r="AK127" s="993">
        <v>319552</v>
      </c>
      <c r="AL127" s="991"/>
      <c r="AM127" s="991"/>
      <c r="AN127" s="991"/>
      <c r="AO127" s="992"/>
      <c r="AP127" s="994">
        <v>0.4</v>
      </c>
      <c r="AQ127" s="995"/>
      <c r="AR127" s="995"/>
      <c r="AS127" s="995"/>
      <c r="AT127" s="996"/>
      <c r="AU127" s="235"/>
      <c r="AV127" s="235"/>
      <c r="AW127" s="235"/>
      <c r="AX127" s="1063" t="s">
        <v>471</v>
      </c>
      <c r="AY127" s="1064"/>
      <c r="AZ127" s="1064"/>
      <c r="BA127" s="1064"/>
      <c r="BB127" s="1064"/>
      <c r="BC127" s="1064"/>
      <c r="BD127" s="1064"/>
      <c r="BE127" s="1065"/>
      <c r="BF127" s="1066" t="s">
        <v>472</v>
      </c>
      <c r="BG127" s="1064"/>
      <c r="BH127" s="1064"/>
      <c r="BI127" s="1064"/>
      <c r="BJ127" s="1064"/>
      <c r="BK127" s="1064"/>
      <c r="BL127" s="1065"/>
      <c r="BM127" s="1066" t="s">
        <v>473</v>
      </c>
      <c r="BN127" s="1064"/>
      <c r="BO127" s="1064"/>
      <c r="BP127" s="1064"/>
      <c r="BQ127" s="1064"/>
      <c r="BR127" s="1064"/>
      <c r="BS127" s="1065"/>
      <c r="BT127" s="1066" t="s">
        <v>474</v>
      </c>
      <c r="BU127" s="1064"/>
      <c r="BV127" s="1064"/>
      <c r="BW127" s="1064"/>
      <c r="BX127" s="1064"/>
      <c r="BY127" s="1064"/>
      <c r="BZ127" s="1087"/>
      <c r="CA127" s="235"/>
      <c r="CB127" s="235"/>
      <c r="CC127" s="235"/>
      <c r="CD127" s="258"/>
      <c r="CE127" s="258"/>
      <c r="CF127" s="258"/>
      <c r="CG127" s="235"/>
      <c r="CH127" s="235"/>
      <c r="CI127" s="235"/>
      <c r="CJ127" s="257"/>
      <c r="CK127" s="1055"/>
      <c r="CL127" s="1042"/>
      <c r="CM127" s="1042"/>
      <c r="CN127" s="1042"/>
      <c r="CO127" s="1043"/>
      <c r="CP127" s="954" t="s">
        <v>475</v>
      </c>
      <c r="CQ127" s="955"/>
      <c r="CR127" s="955"/>
      <c r="CS127" s="955"/>
      <c r="CT127" s="955"/>
      <c r="CU127" s="955"/>
      <c r="CV127" s="955"/>
      <c r="CW127" s="955"/>
      <c r="CX127" s="955"/>
      <c r="CY127" s="955"/>
      <c r="CZ127" s="955"/>
      <c r="DA127" s="955"/>
      <c r="DB127" s="955"/>
      <c r="DC127" s="955"/>
      <c r="DD127" s="955"/>
      <c r="DE127" s="955"/>
      <c r="DF127" s="956"/>
      <c r="DG127" s="957" t="s">
        <v>395</v>
      </c>
      <c r="DH127" s="958"/>
      <c r="DI127" s="958"/>
      <c r="DJ127" s="958"/>
      <c r="DK127" s="958"/>
      <c r="DL127" s="958" t="s">
        <v>395</v>
      </c>
      <c r="DM127" s="958"/>
      <c r="DN127" s="958"/>
      <c r="DO127" s="958"/>
      <c r="DP127" s="958"/>
      <c r="DQ127" s="958" t="s">
        <v>395</v>
      </c>
      <c r="DR127" s="958"/>
      <c r="DS127" s="958"/>
      <c r="DT127" s="958"/>
      <c r="DU127" s="958"/>
      <c r="DV127" s="959" t="s">
        <v>395</v>
      </c>
      <c r="DW127" s="959"/>
      <c r="DX127" s="959"/>
      <c r="DY127" s="959"/>
      <c r="DZ127" s="960"/>
    </row>
    <row r="128" spans="1:130" s="233" customFormat="1" ht="26.25" customHeight="1" thickBot="1" x14ac:dyDescent="0.25">
      <c r="A128" s="1073" t="s">
        <v>476</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477</v>
      </c>
      <c r="X128" s="1075"/>
      <c r="Y128" s="1075"/>
      <c r="Z128" s="1076"/>
      <c r="AA128" s="1077" t="s">
        <v>395</v>
      </c>
      <c r="AB128" s="1078"/>
      <c r="AC128" s="1078"/>
      <c r="AD128" s="1078"/>
      <c r="AE128" s="1079"/>
      <c r="AF128" s="1080" t="s">
        <v>395</v>
      </c>
      <c r="AG128" s="1078"/>
      <c r="AH128" s="1078"/>
      <c r="AI128" s="1078"/>
      <c r="AJ128" s="1079"/>
      <c r="AK128" s="1080" t="s">
        <v>395</v>
      </c>
      <c r="AL128" s="1078"/>
      <c r="AM128" s="1078"/>
      <c r="AN128" s="1078"/>
      <c r="AO128" s="1079"/>
      <c r="AP128" s="1081"/>
      <c r="AQ128" s="1082"/>
      <c r="AR128" s="1082"/>
      <c r="AS128" s="1082"/>
      <c r="AT128" s="1083"/>
      <c r="AU128" s="235"/>
      <c r="AV128" s="235"/>
      <c r="AW128" s="235"/>
      <c r="AX128" s="928" t="s">
        <v>478</v>
      </c>
      <c r="AY128" s="929"/>
      <c r="AZ128" s="929"/>
      <c r="BA128" s="929"/>
      <c r="BB128" s="929"/>
      <c r="BC128" s="929"/>
      <c r="BD128" s="929"/>
      <c r="BE128" s="930"/>
      <c r="BF128" s="1084" t="s">
        <v>395</v>
      </c>
      <c r="BG128" s="1085"/>
      <c r="BH128" s="1085"/>
      <c r="BI128" s="1085"/>
      <c r="BJ128" s="1085"/>
      <c r="BK128" s="1085"/>
      <c r="BL128" s="1086"/>
      <c r="BM128" s="1084">
        <v>11.25</v>
      </c>
      <c r="BN128" s="1085"/>
      <c r="BO128" s="1085"/>
      <c r="BP128" s="1085"/>
      <c r="BQ128" s="1085"/>
      <c r="BR128" s="1085"/>
      <c r="BS128" s="1086"/>
      <c r="BT128" s="1084">
        <v>20</v>
      </c>
      <c r="BU128" s="1085"/>
      <c r="BV128" s="1085"/>
      <c r="BW128" s="1085"/>
      <c r="BX128" s="1085"/>
      <c r="BY128" s="1085"/>
      <c r="BZ128" s="1108"/>
      <c r="CA128" s="258"/>
      <c r="CB128" s="258"/>
      <c r="CC128" s="258"/>
      <c r="CD128" s="258"/>
      <c r="CE128" s="258"/>
      <c r="CF128" s="258"/>
      <c r="CG128" s="235"/>
      <c r="CH128" s="235"/>
      <c r="CI128" s="235"/>
      <c r="CJ128" s="257"/>
      <c r="CK128" s="1056"/>
      <c r="CL128" s="1057"/>
      <c r="CM128" s="1057"/>
      <c r="CN128" s="1057"/>
      <c r="CO128" s="1058"/>
      <c r="CP128" s="1067" t="s">
        <v>479</v>
      </c>
      <c r="CQ128" s="754"/>
      <c r="CR128" s="754"/>
      <c r="CS128" s="754"/>
      <c r="CT128" s="754"/>
      <c r="CU128" s="754"/>
      <c r="CV128" s="754"/>
      <c r="CW128" s="754"/>
      <c r="CX128" s="754"/>
      <c r="CY128" s="754"/>
      <c r="CZ128" s="754"/>
      <c r="DA128" s="754"/>
      <c r="DB128" s="754"/>
      <c r="DC128" s="754"/>
      <c r="DD128" s="754"/>
      <c r="DE128" s="754"/>
      <c r="DF128" s="1068"/>
      <c r="DG128" s="1069" t="s">
        <v>395</v>
      </c>
      <c r="DH128" s="1070"/>
      <c r="DI128" s="1070"/>
      <c r="DJ128" s="1070"/>
      <c r="DK128" s="1070"/>
      <c r="DL128" s="1070" t="s">
        <v>395</v>
      </c>
      <c r="DM128" s="1070"/>
      <c r="DN128" s="1070"/>
      <c r="DO128" s="1070"/>
      <c r="DP128" s="1070"/>
      <c r="DQ128" s="1070" t="s">
        <v>395</v>
      </c>
      <c r="DR128" s="1070"/>
      <c r="DS128" s="1070"/>
      <c r="DT128" s="1070"/>
      <c r="DU128" s="1070"/>
      <c r="DV128" s="1071" t="s">
        <v>395</v>
      </c>
      <c r="DW128" s="1071"/>
      <c r="DX128" s="1071"/>
      <c r="DY128" s="1071"/>
      <c r="DZ128" s="1072"/>
    </row>
    <row r="129" spans="1:131" s="233" customFormat="1" ht="26.25" customHeight="1" x14ac:dyDescent="0.2">
      <c r="A129" s="966" t="s">
        <v>107</v>
      </c>
      <c r="B129" s="967"/>
      <c r="C129" s="967"/>
      <c r="D129" s="967"/>
      <c r="E129" s="967"/>
      <c r="F129" s="967"/>
      <c r="G129" s="967"/>
      <c r="H129" s="967"/>
      <c r="I129" s="967"/>
      <c r="J129" s="967"/>
      <c r="K129" s="967"/>
      <c r="L129" s="967"/>
      <c r="M129" s="967"/>
      <c r="N129" s="967"/>
      <c r="O129" s="967"/>
      <c r="P129" s="967"/>
      <c r="Q129" s="967"/>
      <c r="R129" s="967"/>
      <c r="S129" s="967"/>
      <c r="T129" s="967"/>
      <c r="U129" s="967"/>
      <c r="V129" s="967"/>
      <c r="W129" s="1102" t="s">
        <v>480</v>
      </c>
      <c r="X129" s="1103"/>
      <c r="Y129" s="1103"/>
      <c r="Z129" s="1104"/>
      <c r="AA129" s="990">
        <v>90598164</v>
      </c>
      <c r="AB129" s="991"/>
      <c r="AC129" s="991"/>
      <c r="AD129" s="991"/>
      <c r="AE129" s="992"/>
      <c r="AF129" s="993">
        <v>89285438</v>
      </c>
      <c r="AG129" s="991"/>
      <c r="AH129" s="991"/>
      <c r="AI129" s="991"/>
      <c r="AJ129" s="992"/>
      <c r="AK129" s="993">
        <v>92868634</v>
      </c>
      <c r="AL129" s="991"/>
      <c r="AM129" s="991"/>
      <c r="AN129" s="991"/>
      <c r="AO129" s="992"/>
      <c r="AP129" s="1105"/>
      <c r="AQ129" s="1106"/>
      <c r="AR129" s="1106"/>
      <c r="AS129" s="1106"/>
      <c r="AT129" s="1107"/>
      <c r="AU129" s="236"/>
      <c r="AV129" s="236"/>
      <c r="AW129" s="236"/>
      <c r="AX129" s="1097" t="s">
        <v>481</v>
      </c>
      <c r="AY129" s="955"/>
      <c r="AZ129" s="955"/>
      <c r="BA129" s="955"/>
      <c r="BB129" s="955"/>
      <c r="BC129" s="955"/>
      <c r="BD129" s="955"/>
      <c r="BE129" s="956"/>
      <c r="BF129" s="1098" t="s">
        <v>395</v>
      </c>
      <c r="BG129" s="1099"/>
      <c r="BH129" s="1099"/>
      <c r="BI129" s="1099"/>
      <c r="BJ129" s="1099"/>
      <c r="BK129" s="1099"/>
      <c r="BL129" s="1100"/>
      <c r="BM129" s="1098">
        <v>16.25</v>
      </c>
      <c r="BN129" s="1099"/>
      <c r="BO129" s="1099"/>
      <c r="BP129" s="1099"/>
      <c r="BQ129" s="1099"/>
      <c r="BR129" s="1099"/>
      <c r="BS129" s="1100"/>
      <c r="BT129" s="1098">
        <v>30</v>
      </c>
      <c r="BU129" s="1099"/>
      <c r="BV129" s="1099"/>
      <c r="BW129" s="1099"/>
      <c r="BX129" s="1099"/>
      <c r="BY129" s="1099"/>
      <c r="BZ129" s="11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66" t="s">
        <v>482</v>
      </c>
      <c r="B130" s="967"/>
      <c r="C130" s="967"/>
      <c r="D130" s="967"/>
      <c r="E130" s="967"/>
      <c r="F130" s="967"/>
      <c r="G130" s="967"/>
      <c r="H130" s="967"/>
      <c r="I130" s="967"/>
      <c r="J130" s="967"/>
      <c r="K130" s="967"/>
      <c r="L130" s="967"/>
      <c r="M130" s="967"/>
      <c r="N130" s="967"/>
      <c r="O130" s="967"/>
      <c r="P130" s="967"/>
      <c r="Q130" s="967"/>
      <c r="R130" s="967"/>
      <c r="S130" s="967"/>
      <c r="T130" s="967"/>
      <c r="U130" s="967"/>
      <c r="V130" s="967"/>
      <c r="W130" s="1102" t="s">
        <v>483</v>
      </c>
      <c r="X130" s="1103"/>
      <c r="Y130" s="1103"/>
      <c r="Z130" s="1104"/>
      <c r="AA130" s="990">
        <v>5547446</v>
      </c>
      <c r="AB130" s="991"/>
      <c r="AC130" s="991"/>
      <c r="AD130" s="991"/>
      <c r="AE130" s="992"/>
      <c r="AF130" s="993">
        <v>5503698</v>
      </c>
      <c r="AG130" s="991"/>
      <c r="AH130" s="991"/>
      <c r="AI130" s="991"/>
      <c r="AJ130" s="992"/>
      <c r="AK130" s="993">
        <v>5261613</v>
      </c>
      <c r="AL130" s="991"/>
      <c r="AM130" s="991"/>
      <c r="AN130" s="991"/>
      <c r="AO130" s="992"/>
      <c r="AP130" s="1105"/>
      <c r="AQ130" s="1106"/>
      <c r="AR130" s="1106"/>
      <c r="AS130" s="1106"/>
      <c r="AT130" s="1107"/>
      <c r="AU130" s="236"/>
      <c r="AV130" s="236"/>
      <c r="AW130" s="236"/>
      <c r="AX130" s="1097" t="s">
        <v>484</v>
      </c>
      <c r="AY130" s="955"/>
      <c r="AZ130" s="955"/>
      <c r="BA130" s="955"/>
      <c r="BB130" s="955"/>
      <c r="BC130" s="955"/>
      <c r="BD130" s="955"/>
      <c r="BE130" s="956"/>
      <c r="BF130" s="1133">
        <v>-3.2</v>
      </c>
      <c r="BG130" s="1134"/>
      <c r="BH130" s="1134"/>
      <c r="BI130" s="1134"/>
      <c r="BJ130" s="1134"/>
      <c r="BK130" s="1134"/>
      <c r="BL130" s="1135"/>
      <c r="BM130" s="1133">
        <v>25</v>
      </c>
      <c r="BN130" s="1134"/>
      <c r="BO130" s="1134"/>
      <c r="BP130" s="1134"/>
      <c r="BQ130" s="1134"/>
      <c r="BR130" s="1134"/>
      <c r="BS130" s="1135"/>
      <c r="BT130" s="1133">
        <v>35</v>
      </c>
      <c r="BU130" s="1134"/>
      <c r="BV130" s="1134"/>
      <c r="BW130" s="1134"/>
      <c r="BX130" s="1134"/>
      <c r="BY130" s="1134"/>
      <c r="BZ130" s="1136"/>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37"/>
      <c r="B131" s="1138"/>
      <c r="C131" s="1138"/>
      <c r="D131" s="1138"/>
      <c r="E131" s="1138"/>
      <c r="F131" s="1138"/>
      <c r="G131" s="1138"/>
      <c r="H131" s="1138"/>
      <c r="I131" s="1138"/>
      <c r="J131" s="1138"/>
      <c r="K131" s="1138"/>
      <c r="L131" s="1138"/>
      <c r="M131" s="1138"/>
      <c r="N131" s="1138"/>
      <c r="O131" s="1138"/>
      <c r="P131" s="1138"/>
      <c r="Q131" s="1138"/>
      <c r="R131" s="1138"/>
      <c r="S131" s="1138"/>
      <c r="T131" s="1138"/>
      <c r="U131" s="1138"/>
      <c r="V131" s="1138"/>
      <c r="W131" s="1139" t="s">
        <v>485</v>
      </c>
      <c r="X131" s="1140"/>
      <c r="Y131" s="1140"/>
      <c r="Z131" s="1141"/>
      <c r="AA131" s="1036">
        <v>85050718</v>
      </c>
      <c r="AB131" s="1018"/>
      <c r="AC131" s="1018"/>
      <c r="AD131" s="1018"/>
      <c r="AE131" s="1019"/>
      <c r="AF131" s="1017">
        <v>83781740</v>
      </c>
      <c r="AG131" s="1018"/>
      <c r="AH131" s="1018"/>
      <c r="AI131" s="1018"/>
      <c r="AJ131" s="1019"/>
      <c r="AK131" s="1017">
        <v>87607021</v>
      </c>
      <c r="AL131" s="1018"/>
      <c r="AM131" s="1018"/>
      <c r="AN131" s="1018"/>
      <c r="AO131" s="1019"/>
      <c r="AP131" s="1142"/>
      <c r="AQ131" s="1143"/>
      <c r="AR131" s="1143"/>
      <c r="AS131" s="1143"/>
      <c r="AT131" s="1144"/>
      <c r="AU131" s="236"/>
      <c r="AV131" s="236"/>
      <c r="AW131" s="236"/>
      <c r="AX131" s="1115" t="s">
        <v>486</v>
      </c>
      <c r="AY131" s="754"/>
      <c r="AZ131" s="754"/>
      <c r="BA131" s="754"/>
      <c r="BB131" s="754"/>
      <c r="BC131" s="754"/>
      <c r="BD131" s="754"/>
      <c r="BE131" s="1068"/>
      <c r="BF131" s="1116" t="s">
        <v>395</v>
      </c>
      <c r="BG131" s="1117"/>
      <c r="BH131" s="1117"/>
      <c r="BI131" s="1117"/>
      <c r="BJ131" s="1117"/>
      <c r="BK131" s="1117"/>
      <c r="BL131" s="1118"/>
      <c r="BM131" s="1116">
        <v>350</v>
      </c>
      <c r="BN131" s="1117"/>
      <c r="BO131" s="1117"/>
      <c r="BP131" s="1117"/>
      <c r="BQ131" s="1117"/>
      <c r="BR131" s="1117"/>
      <c r="BS131" s="1118"/>
      <c r="BT131" s="1119"/>
      <c r="BU131" s="1120"/>
      <c r="BV131" s="1120"/>
      <c r="BW131" s="1120"/>
      <c r="BX131" s="1120"/>
      <c r="BY131" s="1120"/>
      <c r="BZ131" s="112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22" t="s">
        <v>487</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488</v>
      </c>
      <c r="W132" s="1126"/>
      <c r="X132" s="1126"/>
      <c r="Y132" s="1126"/>
      <c r="Z132" s="1127"/>
      <c r="AA132" s="1128">
        <v>-3.4078172040000001</v>
      </c>
      <c r="AB132" s="1129"/>
      <c r="AC132" s="1129"/>
      <c r="AD132" s="1129"/>
      <c r="AE132" s="1130"/>
      <c r="AF132" s="1131">
        <v>-3.3882955880000001</v>
      </c>
      <c r="AG132" s="1129"/>
      <c r="AH132" s="1129"/>
      <c r="AI132" s="1129"/>
      <c r="AJ132" s="1130"/>
      <c r="AK132" s="1131">
        <v>-2.9581544609999999</v>
      </c>
      <c r="AL132" s="1129"/>
      <c r="AM132" s="1129"/>
      <c r="AN132" s="1129"/>
      <c r="AO132" s="1130"/>
      <c r="AP132" s="1033"/>
      <c r="AQ132" s="1034"/>
      <c r="AR132" s="1034"/>
      <c r="AS132" s="1034"/>
      <c r="AT132" s="1132"/>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09" t="s">
        <v>489</v>
      </c>
      <c r="W133" s="1109"/>
      <c r="X133" s="1109"/>
      <c r="Y133" s="1109"/>
      <c r="Z133" s="1110"/>
      <c r="AA133" s="1111">
        <v>-3.7</v>
      </c>
      <c r="AB133" s="1112"/>
      <c r="AC133" s="1112"/>
      <c r="AD133" s="1112"/>
      <c r="AE133" s="1113"/>
      <c r="AF133" s="1111">
        <v>-3.5</v>
      </c>
      <c r="AG133" s="1112"/>
      <c r="AH133" s="1112"/>
      <c r="AI133" s="1112"/>
      <c r="AJ133" s="1113"/>
      <c r="AK133" s="1111">
        <v>-3.2</v>
      </c>
      <c r="AL133" s="1112"/>
      <c r="AM133" s="1112"/>
      <c r="AN133" s="1112"/>
      <c r="AO133" s="1113"/>
      <c r="AP133" s="1060"/>
      <c r="AQ133" s="1061"/>
      <c r="AR133" s="1061"/>
      <c r="AS133" s="1061"/>
      <c r="AT133" s="1114"/>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bPDRsDi/vAkZ5oANcA85bnAIVu/K6xvxQZoQvBh7vMcFQJ/NNrg30YU5iW8xQc2vRLUFyhecBG8Zw+QVA4GO7g==" saltValue="uvx5NEIky1kc0LCOnNECf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7" zoomScale="83" zoomScaleNormal="85" zoomScaleSheetLayoutView="83" workbookViewId="0">
      <selection activeCell="BA23" sqref="BA23"/>
    </sheetView>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490</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16" zoomScale="60" zoomScaleNormal="60"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O4DOjGa99tP6Ejx0hzfHKxPv7LyLR2CAm3djRYE/nB9BTe+VviuuIYA2q06A6h2eTxQZXtYHWzesE7I3rmIiMA==" saltValue="BbhF6sifYDkpBZaLJ7O5m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491</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492</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493</v>
      </c>
      <c r="AP7" s="275"/>
      <c r="AQ7" s="276" t="s">
        <v>494</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495</v>
      </c>
      <c r="AQ8" s="282" t="s">
        <v>496</v>
      </c>
      <c r="AR8" s="283" t="s">
        <v>497</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8" t="s">
        <v>498</v>
      </c>
      <c r="AL9" s="1149"/>
      <c r="AM9" s="1149"/>
      <c r="AN9" s="1150"/>
      <c r="AO9" s="284">
        <v>27318898</v>
      </c>
      <c r="AP9" s="284">
        <v>80062</v>
      </c>
      <c r="AQ9" s="285">
        <v>64680</v>
      </c>
      <c r="AR9" s="286">
        <v>23.8</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8" t="s">
        <v>499</v>
      </c>
      <c r="AL10" s="1149"/>
      <c r="AM10" s="1149"/>
      <c r="AN10" s="1150"/>
      <c r="AO10" s="287">
        <v>384340</v>
      </c>
      <c r="AP10" s="287">
        <v>1126</v>
      </c>
      <c r="AQ10" s="288">
        <v>847</v>
      </c>
      <c r="AR10" s="289">
        <v>32.9</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8" t="s">
        <v>500</v>
      </c>
      <c r="AL11" s="1149"/>
      <c r="AM11" s="1149"/>
      <c r="AN11" s="1150"/>
      <c r="AO11" s="287" t="s">
        <v>501</v>
      </c>
      <c r="AP11" s="287" t="s">
        <v>501</v>
      </c>
      <c r="AQ11" s="288" t="s">
        <v>501</v>
      </c>
      <c r="AR11" s="289" t="s">
        <v>501</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8" t="s">
        <v>502</v>
      </c>
      <c r="AL12" s="1149"/>
      <c r="AM12" s="1149"/>
      <c r="AN12" s="1150"/>
      <c r="AO12" s="287" t="s">
        <v>501</v>
      </c>
      <c r="AP12" s="287" t="s">
        <v>501</v>
      </c>
      <c r="AQ12" s="288" t="s">
        <v>501</v>
      </c>
      <c r="AR12" s="289" t="s">
        <v>501</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8" t="s">
        <v>503</v>
      </c>
      <c r="AL13" s="1149"/>
      <c r="AM13" s="1149"/>
      <c r="AN13" s="1150"/>
      <c r="AO13" s="287">
        <v>1277547</v>
      </c>
      <c r="AP13" s="287">
        <v>3744</v>
      </c>
      <c r="AQ13" s="288">
        <v>2336</v>
      </c>
      <c r="AR13" s="289">
        <v>60.3</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8" t="s">
        <v>504</v>
      </c>
      <c r="AL14" s="1149"/>
      <c r="AM14" s="1149"/>
      <c r="AN14" s="1150"/>
      <c r="AO14" s="287">
        <v>388781</v>
      </c>
      <c r="AP14" s="287">
        <v>1139</v>
      </c>
      <c r="AQ14" s="288">
        <v>1534</v>
      </c>
      <c r="AR14" s="289">
        <v>-25.7</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51" t="s">
        <v>505</v>
      </c>
      <c r="AL15" s="1152"/>
      <c r="AM15" s="1152"/>
      <c r="AN15" s="1153"/>
      <c r="AO15" s="287">
        <v>-2149501</v>
      </c>
      <c r="AP15" s="287">
        <v>-6299</v>
      </c>
      <c r="AQ15" s="288">
        <v>-4617</v>
      </c>
      <c r="AR15" s="289">
        <v>36.4</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51" t="s">
        <v>188</v>
      </c>
      <c r="AL16" s="1152"/>
      <c r="AM16" s="1152"/>
      <c r="AN16" s="1153"/>
      <c r="AO16" s="287">
        <v>27220065</v>
      </c>
      <c r="AP16" s="287">
        <v>79772</v>
      </c>
      <c r="AQ16" s="288">
        <v>64780</v>
      </c>
      <c r="AR16" s="289">
        <v>23.1</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506</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507</v>
      </c>
      <c r="AP20" s="296" t="s">
        <v>508</v>
      </c>
      <c r="AQ20" s="297" t="s">
        <v>509</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4" t="s">
        <v>510</v>
      </c>
      <c r="AL21" s="1155"/>
      <c r="AM21" s="1155"/>
      <c r="AN21" s="1156"/>
      <c r="AO21" s="300">
        <v>7.76</v>
      </c>
      <c r="AP21" s="301">
        <v>6.3</v>
      </c>
      <c r="AQ21" s="302">
        <v>1.46</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4" t="s">
        <v>511</v>
      </c>
      <c r="AL22" s="1155"/>
      <c r="AM22" s="1155"/>
      <c r="AN22" s="1156"/>
      <c r="AO22" s="305">
        <v>98.3</v>
      </c>
      <c r="AP22" s="306">
        <v>98.9</v>
      </c>
      <c r="AQ22" s="307">
        <v>-0.6</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45" t="s">
        <v>512</v>
      </c>
      <c r="B26" s="1145"/>
      <c r="C26" s="1145"/>
      <c r="D26" s="1145"/>
      <c r="E26" s="1145"/>
      <c r="F26" s="1145"/>
      <c r="G26" s="1145"/>
      <c r="H26" s="1145"/>
      <c r="I26" s="1145"/>
      <c r="J26" s="1145"/>
      <c r="K26" s="1145"/>
      <c r="L26" s="1145"/>
      <c r="M26" s="1145"/>
      <c r="N26" s="1145"/>
      <c r="O26" s="1145"/>
      <c r="P26" s="1145"/>
      <c r="Q26" s="1145"/>
      <c r="R26" s="1145"/>
      <c r="S26" s="1145"/>
      <c r="T26" s="1145"/>
      <c r="U26" s="1145"/>
      <c r="V26" s="1145"/>
      <c r="W26" s="1145"/>
      <c r="X26" s="1145"/>
      <c r="Y26" s="1145"/>
      <c r="Z26" s="1145"/>
      <c r="AA26" s="1145"/>
      <c r="AB26" s="1145"/>
      <c r="AC26" s="1145"/>
      <c r="AD26" s="1145"/>
      <c r="AE26" s="1145"/>
      <c r="AF26" s="1145"/>
      <c r="AG26" s="1145"/>
      <c r="AH26" s="1145"/>
      <c r="AI26" s="1145"/>
      <c r="AJ26" s="1145"/>
      <c r="AK26" s="1145"/>
      <c r="AL26" s="1145"/>
      <c r="AM26" s="1145"/>
      <c r="AN26" s="1145"/>
      <c r="AO26" s="1145"/>
      <c r="AP26" s="1145"/>
      <c r="AQ26" s="1145"/>
      <c r="AR26" s="1145"/>
      <c r="AS26" s="1145"/>
      <c r="AT26" s="270"/>
    </row>
    <row r="27" spans="1:46" ht="13.2" x14ac:dyDescent="0.2">
      <c r="A27" s="312"/>
      <c r="AO27" s="265"/>
      <c r="AP27" s="265"/>
      <c r="AQ27" s="265"/>
      <c r="AR27" s="265"/>
      <c r="AS27" s="265"/>
      <c r="AT27" s="265"/>
    </row>
    <row r="28" spans="1:46" ht="16.2" x14ac:dyDescent="0.2">
      <c r="A28" s="266" t="s">
        <v>513</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514</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493</v>
      </c>
      <c r="AP30" s="275"/>
      <c r="AQ30" s="276" t="s">
        <v>494</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495</v>
      </c>
      <c r="AQ31" s="282" t="s">
        <v>496</v>
      </c>
      <c r="AR31" s="283" t="s">
        <v>497</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62" t="s">
        <v>515</v>
      </c>
      <c r="AL32" s="1163"/>
      <c r="AM32" s="1163"/>
      <c r="AN32" s="1164"/>
      <c r="AO32" s="315">
        <v>2128304</v>
      </c>
      <c r="AP32" s="315">
        <v>6237</v>
      </c>
      <c r="AQ32" s="316">
        <v>4307</v>
      </c>
      <c r="AR32" s="317">
        <v>44.8</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62" t="s">
        <v>516</v>
      </c>
      <c r="AL33" s="1163"/>
      <c r="AM33" s="1163"/>
      <c r="AN33" s="1164"/>
      <c r="AO33" s="315" t="s">
        <v>501</v>
      </c>
      <c r="AP33" s="315" t="s">
        <v>501</v>
      </c>
      <c r="AQ33" s="316" t="s">
        <v>501</v>
      </c>
      <c r="AR33" s="317" t="s">
        <v>501</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62" t="s">
        <v>517</v>
      </c>
      <c r="AL34" s="1163"/>
      <c r="AM34" s="1163"/>
      <c r="AN34" s="1164"/>
      <c r="AO34" s="315">
        <v>81693</v>
      </c>
      <c r="AP34" s="315">
        <v>239</v>
      </c>
      <c r="AQ34" s="316">
        <v>453</v>
      </c>
      <c r="AR34" s="317">
        <v>-47.2</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62" t="s">
        <v>518</v>
      </c>
      <c r="AL35" s="1163"/>
      <c r="AM35" s="1163"/>
      <c r="AN35" s="1164"/>
      <c r="AO35" s="315" t="s">
        <v>501</v>
      </c>
      <c r="AP35" s="315" t="s">
        <v>501</v>
      </c>
      <c r="AQ35" s="316">
        <v>23</v>
      </c>
      <c r="AR35" s="317" t="s">
        <v>501</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62" t="s">
        <v>519</v>
      </c>
      <c r="AL36" s="1163"/>
      <c r="AM36" s="1163"/>
      <c r="AN36" s="1164"/>
      <c r="AO36" s="315">
        <v>140513</v>
      </c>
      <c r="AP36" s="315">
        <v>412</v>
      </c>
      <c r="AQ36" s="316">
        <v>309</v>
      </c>
      <c r="AR36" s="317">
        <v>33.299999999999997</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62" t="s">
        <v>520</v>
      </c>
      <c r="AL37" s="1163"/>
      <c r="AM37" s="1163"/>
      <c r="AN37" s="1164"/>
      <c r="AO37" s="315">
        <v>319552</v>
      </c>
      <c r="AP37" s="315">
        <v>936</v>
      </c>
      <c r="AQ37" s="316">
        <v>2268</v>
      </c>
      <c r="AR37" s="317">
        <v>-58.7</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5" t="s">
        <v>521</v>
      </c>
      <c r="AL38" s="1166"/>
      <c r="AM38" s="1166"/>
      <c r="AN38" s="1167"/>
      <c r="AO38" s="318" t="s">
        <v>501</v>
      </c>
      <c r="AP38" s="318" t="s">
        <v>501</v>
      </c>
      <c r="AQ38" s="319" t="s">
        <v>501</v>
      </c>
      <c r="AR38" s="307" t="s">
        <v>501</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5" t="s">
        <v>522</v>
      </c>
      <c r="AL39" s="1166"/>
      <c r="AM39" s="1166"/>
      <c r="AN39" s="1167"/>
      <c r="AO39" s="315" t="s">
        <v>501</v>
      </c>
      <c r="AP39" s="315" t="s">
        <v>501</v>
      </c>
      <c r="AQ39" s="316">
        <v>-17</v>
      </c>
      <c r="AR39" s="317" t="s">
        <v>501</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62" t="s">
        <v>523</v>
      </c>
      <c r="AL40" s="1163"/>
      <c r="AM40" s="1163"/>
      <c r="AN40" s="1164"/>
      <c r="AO40" s="315">
        <v>-5261613</v>
      </c>
      <c r="AP40" s="315">
        <v>-15420</v>
      </c>
      <c r="AQ40" s="316">
        <v>-14818</v>
      </c>
      <c r="AR40" s="317">
        <v>4.0999999999999996</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8" t="s">
        <v>301</v>
      </c>
      <c r="AL41" s="1169"/>
      <c r="AM41" s="1169"/>
      <c r="AN41" s="1170"/>
      <c r="AO41" s="315">
        <v>-2591551</v>
      </c>
      <c r="AP41" s="315">
        <v>-7595</v>
      </c>
      <c r="AQ41" s="316">
        <v>-7476</v>
      </c>
      <c r="AR41" s="317">
        <v>1.6</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524</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525</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526</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7" t="s">
        <v>493</v>
      </c>
      <c r="AN49" s="1159" t="s">
        <v>527</v>
      </c>
      <c r="AO49" s="1160"/>
      <c r="AP49" s="1160"/>
      <c r="AQ49" s="1160"/>
      <c r="AR49" s="1161"/>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8"/>
      <c r="AN50" s="331" t="s">
        <v>528</v>
      </c>
      <c r="AO50" s="332" t="s">
        <v>529</v>
      </c>
      <c r="AP50" s="333" t="s">
        <v>530</v>
      </c>
      <c r="AQ50" s="334" t="s">
        <v>531</v>
      </c>
      <c r="AR50" s="335" t="s">
        <v>532</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533</v>
      </c>
      <c r="AL51" s="328"/>
      <c r="AM51" s="336">
        <v>8994380</v>
      </c>
      <c r="AN51" s="337">
        <v>26277</v>
      </c>
      <c r="AO51" s="338">
        <v>-25.6</v>
      </c>
      <c r="AP51" s="339">
        <v>46686</v>
      </c>
      <c r="AQ51" s="340">
        <v>-9.5</v>
      </c>
      <c r="AR51" s="341">
        <v>-16.100000000000001</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534</v>
      </c>
      <c r="AM52" s="344">
        <v>6002887</v>
      </c>
      <c r="AN52" s="345">
        <v>17537</v>
      </c>
      <c r="AO52" s="346">
        <v>-27.3</v>
      </c>
      <c r="AP52" s="347">
        <v>32595</v>
      </c>
      <c r="AQ52" s="348">
        <v>-7.8</v>
      </c>
      <c r="AR52" s="349">
        <v>-19.5</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535</v>
      </c>
      <c r="AL53" s="328"/>
      <c r="AM53" s="336">
        <v>8974074</v>
      </c>
      <c r="AN53" s="337">
        <v>25924</v>
      </c>
      <c r="AO53" s="338">
        <v>-1.3</v>
      </c>
      <c r="AP53" s="339">
        <v>49796</v>
      </c>
      <c r="AQ53" s="340">
        <v>6.7</v>
      </c>
      <c r="AR53" s="341">
        <v>-8</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534</v>
      </c>
      <c r="AM54" s="344">
        <v>6717212</v>
      </c>
      <c r="AN54" s="345">
        <v>19405</v>
      </c>
      <c r="AO54" s="346">
        <v>10.7</v>
      </c>
      <c r="AP54" s="347">
        <v>37281</v>
      </c>
      <c r="AQ54" s="348">
        <v>14.4</v>
      </c>
      <c r="AR54" s="349">
        <v>-3.7</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536</v>
      </c>
      <c r="AL55" s="328"/>
      <c r="AM55" s="336">
        <v>10263123</v>
      </c>
      <c r="AN55" s="337">
        <v>29453</v>
      </c>
      <c r="AO55" s="338">
        <v>13.6</v>
      </c>
      <c r="AP55" s="339">
        <v>51681</v>
      </c>
      <c r="AQ55" s="340">
        <v>3.8</v>
      </c>
      <c r="AR55" s="341">
        <v>9.8000000000000007</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534</v>
      </c>
      <c r="AM56" s="344">
        <v>6879007</v>
      </c>
      <c r="AN56" s="345">
        <v>19742</v>
      </c>
      <c r="AO56" s="346">
        <v>1.7</v>
      </c>
      <c r="AP56" s="347">
        <v>37226</v>
      </c>
      <c r="AQ56" s="348">
        <v>-0.1</v>
      </c>
      <c r="AR56" s="349">
        <v>1.8</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537</v>
      </c>
      <c r="AL57" s="328"/>
      <c r="AM57" s="336">
        <v>8427158</v>
      </c>
      <c r="AN57" s="337">
        <v>24410</v>
      </c>
      <c r="AO57" s="338">
        <v>-17.100000000000001</v>
      </c>
      <c r="AP57" s="339">
        <v>50465</v>
      </c>
      <c r="AQ57" s="340">
        <v>-2.4</v>
      </c>
      <c r="AR57" s="341">
        <v>-14.7</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534</v>
      </c>
      <c r="AM58" s="344">
        <v>7158800</v>
      </c>
      <c r="AN58" s="345">
        <v>20736</v>
      </c>
      <c r="AO58" s="346">
        <v>5</v>
      </c>
      <c r="AP58" s="347">
        <v>34193</v>
      </c>
      <c r="AQ58" s="348">
        <v>-8.1</v>
      </c>
      <c r="AR58" s="349">
        <v>13.1</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538</v>
      </c>
      <c r="AL59" s="328"/>
      <c r="AM59" s="336">
        <v>9017827</v>
      </c>
      <c r="AN59" s="337">
        <v>26428</v>
      </c>
      <c r="AO59" s="338">
        <v>8.3000000000000007</v>
      </c>
      <c r="AP59" s="339">
        <v>51679</v>
      </c>
      <c r="AQ59" s="340">
        <v>2.4</v>
      </c>
      <c r="AR59" s="341">
        <v>5.9</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534</v>
      </c>
      <c r="AM60" s="344">
        <v>6602240</v>
      </c>
      <c r="AN60" s="345">
        <v>19349</v>
      </c>
      <c r="AO60" s="346">
        <v>-6.7</v>
      </c>
      <c r="AP60" s="347">
        <v>35132</v>
      </c>
      <c r="AQ60" s="348">
        <v>2.7</v>
      </c>
      <c r="AR60" s="349">
        <v>-9.4</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539</v>
      </c>
      <c r="AL61" s="350"/>
      <c r="AM61" s="351">
        <v>9135312</v>
      </c>
      <c r="AN61" s="352">
        <v>26498</v>
      </c>
      <c r="AO61" s="353">
        <v>-4.4000000000000004</v>
      </c>
      <c r="AP61" s="354">
        <v>50061</v>
      </c>
      <c r="AQ61" s="355">
        <v>0.2</v>
      </c>
      <c r="AR61" s="341">
        <v>-4.5999999999999996</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534</v>
      </c>
      <c r="AM62" s="344">
        <v>6672029</v>
      </c>
      <c r="AN62" s="345">
        <v>19354</v>
      </c>
      <c r="AO62" s="346">
        <v>-3.3</v>
      </c>
      <c r="AP62" s="347">
        <v>35285</v>
      </c>
      <c r="AQ62" s="348">
        <v>0.2</v>
      </c>
      <c r="AR62" s="349">
        <v>-3.5</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MaqK/vNA+smVV6xvE/RJPThT47wspHsewEPgHRtkixTW7uCq2q16eMSKJA77fk1JUbz5DAj/+8Nh88//UUkFcA==" saltValue="huleCDLZnsWvAaL/BxVvw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F85" zoomScale="90" zoomScaleNormal="90" zoomScaleSheetLayoutView="55" workbookViewId="0">
      <selection activeCell="DS106" sqref="DS106"/>
    </sheetView>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541</v>
      </c>
    </row>
    <row r="120" spans="125:125" ht="13.5" hidden="1" customHeight="1" x14ac:dyDescent="0.2"/>
    <row r="121" spans="125:125" ht="13.5" hidden="1" customHeight="1" x14ac:dyDescent="0.2">
      <c r="DU121" s="262"/>
    </row>
  </sheetData>
  <sheetProtection algorithmName="SHA-512" hashValue="aUTAmF707grYgcn/t039UZR1qziJ7ZBFILxyxkE+XmvYn/MN0iuHV5vYefJEOTTOU9DN8zukiaUMD6nFP+PkGw==" saltValue="W74FwDEQSdnk+Aot/8HN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L102" zoomScale="94" zoomScaleNormal="94" zoomScaleSheetLayoutView="55" workbookViewId="0">
      <selection activeCell="CW100" sqref="CW100"/>
    </sheetView>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542</v>
      </c>
    </row>
  </sheetData>
  <sheetProtection algorithmName="SHA-512" hashValue="l7Ae5fwcoYitrdC82g0VlPwGvdSy2jMKNKK8u04rC7tbFePt0C5pvuRFx44BBWfmbyoF9Gr4sEUqBPO8K/3veQ==" saltValue="rI9RigquOy01eDM5v2jS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I34"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2">
      <c r="B47" s="10"/>
      <c r="C47" s="1171" t="s">
        <v>3</v>
      </c>
      <c r="D47" s="1171"/>
      <c r="E47" s="1172"/>
      <c r="F47" s="11">
        <v>32.68</v>
      </c>
      <c r="G47" s="12">
        <v>34.96</v>
      </c>
      <c r="H47" s="12">
        <v>35.99</v>
      </c>
      <c r="I47" s="12">
        <v>37.94</v>
      </c>
      <c r="J47" s="13">
        <v>38.74</v>
      </c>
    </row>
    <row r="48" spans="2:10" ht="57.75" customHeight="1" x14ac:dyDescent="0.2">
      <c r="B48" s="14"/>
      <c r="C48" s="1173" t="s">
        <v>4</v>
      </c>
      <c r="D48" s="1173"/>
      <c r="E48" s="1174"/>
      <c r="F48" s="15">
        <v>6.48</v>
      </c>
      <c r="G48" s="16">
        <v>4.49</v>
      </c>
      <c r="H48" s="16">
        <v>3.77</v>
      </c>
      <c r="I48" s="16">
        <v>3.88</v>
      </c>
      <c r="J48" s="17">
        <v>6.84</v>
      </c>
    </row>
    <row r="49" spans="2:10" ht="57.75" customHeight="1" thickBot="1" x14ac:dyDescent="0.25">
      <c r="B49" s="18"/>
      <c r="C49" s="1175" t="s">
        <v>5</v>
      </c>
      <c r="D49" s="1175"/>
      <c r="E49" s="1176"/>
      <c r="F49" s="19">
        <v>4.8099999999999996</v>
      </c>
      <c r="G49" s="20">
        <v>1.81</v>
      </c>
      <c r="H49" s="20">
        <v>2.0299999999999998</v>
      </c>
      <c r="I49" s="20">
        <v>1.48</v>
      </c>
      <c r="J49" s="21">
        <v>5.37</v>
      </c>
    </row>
    <row r="50" spans="2:10" ht="13.2" x14ac:dyDescent="0.2"/>
  </sheetData>
  <sheetProtection algorithmName="SHA-512" hashValue="0j2d1Ujxi818cobRaDe+6pwniPOmRtIwpmD8JVw5if6DOoclUc3IeABeiV8VV5pRbPMxfF8FnFjjhwI0Gwu6mA==" saltValue="hf+yw1NdIISg5J2nLy6F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2023-03-14T05:38:58Z</cp:lastPrinted>
  <dcterms:created xsi:type="dcterms:W3CDTF">2023-02-20T04:42:59Z</dcterms:created>
  <dcterms:modified xsi:type="dcterms:W3CDTF">2023-03-16T01:53:20Z</dcterms:modified>
  <cp:category/>
</cp:coreProperties>
</file>