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njuku.local\file-sv\290000福祉部\291000障害者福祉課\02課専用\291008経理係\06_事業管理\国保連\99_請求マニュアル（H1910以降）ホームページ掲示用含む\R041206更新検討\"/>
    </mc:Choice>
  </mc:AlternateContent>
  <bookViews>
    <workbookView xWindow="9900" yWindow="-36" windowWidth="10560" windowHeight="8220" tabRatio="784" activeTab="4"/>
  </bookViews>
  <sheets>
    <sheet name="概要紹介" sheetId="5" r:id="rId1"/>
    <sheet name="「多子軽減対象」設例" sheetId="7" r:id="rId2"/>
    <sheet name="「多子軽減対象２」設例" sheetId="6" r:id="rId3"/>
    <sheet name="説明用←｜→計算用" sheetId="8" r:id="rId4"/>
    <sheet name="多子軽減対象" sheetId="3" r:id="rId5"/>
    <sheet name="多子軽減対象２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" localSheetId="1">#REF!</definedName>
    <definedName name="aa">#REF!</definedName>
    <definedName name="Ａ最小" localSheetId="1">#REF!</definedName>
    <definedName name="Ａ最小">#REF!</definedName>
    <definedName name="Ａ最大" localSheetId="1">#REF!</definedName>
    <definedName name="Ａ最大">#REF!</definedName>
    <definedName name="BT_障害台帳" localSheetId="1">#REF!</definedName>
    <definedName name="BT_障害台帳">#REF!</definedName>
    <definedName name="Ｂ最小" localSheetId="1">#REF!</definedName>
    <definedName name="Ｂ最小">#REF!</definedName>
    <definedName name="Ｂ最大" localSheetId="1">#REF!</definedName>
    <definedName name="Ｂ最大">#REF!</definedName>
    <definedName name="Ｃ最小" localSheetId="1">#REF!</definedName>
    <definedName name="Ｃ最小">#REF!</definedName>
    <definedName name="Ｃ最大" localSheetId="1">#REF!</definedName>
    <definedName name="Ｃ最大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MS_SERVICE" localSheetId="1">#REF!</definedName>
    <definedName name="MS_SERVICE">#REF!</definedName>
    <definedName name="_xlnm.Print_Area" localSheetId="1">「多子軽減対象」設例!$A$1:$X$141</definedName>
    <definedName name="_xlnm.Print_Area" localSheetId="2">「多子軽減対象２」設例!$A$1:$X$91</definedName>
    <definedName name="_xlnm.Print_Area" localSheetId="0">概要紹介!$A$1:$W$94</definedName>
    <definedName name="_xlnm.Print_Area" localSheetId="4">多子軽減対象!$A$1:$AM$27</definedName>
    <definedName name="_xlnm.Print_Area" localSheetId="5">多子軽減対象２!$A$1:$AI$30</definedName>
    <definedName name="_xlnm.Print_Area">#REF!</definedName>
    <definedName name="Q_C3M00プロジェクトタイムライン" localSheetId="1">#REF!</definedName>
    <definedName name="Q_C3M00プロジェクトタイムライン">#REF!</definedName>
    <definedName name="SI_SettingValueMst" localSheetId="1">#REF!</definedName>
    <definedName name="SI_SettingValueMst">#REF!</definedName>
    <definedName name="T_C51" localSheetId="1">#REF!</definedName>
    <definedName name="T_C51">#REF!</definedName>
    <definedName name="T_C510001" localSheetId="1">#REF!</definedName>
    <definedName name="T_C510001">#REF!</definedName>
    <definedName name="ＴＧ140006" localSheetId="1">#REF!</definedName>
    <definedName name="ＴＧ140006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">[1]MS_SERVICE!$A$1:$F$18</definedName>
    <definedName name="ｸﾗｲｱﾝﾄ計" localSheetId="1">[2]総括表計算用!#REF!</definedName>
    <definedName name="ｸﾗｲｱﾝﾄ計" localSheetId="4">[2]総括表計算用!#REF!</definedName>
    <definedName name="ｸﾗｲｱﾝﾄ計" localSheetId="5">[2]総括表計算用!#REF!</definedName>
    <definedName name="ｸﾗｲｱﾝﾄ計">[2]総括表計算用!#REF!</definedName>
    <definedName name="ｸﾗｲﾃﾞｽｸ計" localSheetId="1">[3]Sheet2!#REF!</definedName>
    <definedName name="ｸﾗｲﾃﾞｽｸ計" localSheetId="4">[3]Sheet2!#REF!</definedName>
    <definedName name="ｸﾗｲﾃﾞｽｸ計" localSheetId="5">[3]Sheet2!#REF!</definedName>
    <definedName name="ｸﾗｲﾃﾞｽｸ計">[3]Sheet2!#REF!</definedName>
    <definedName name="ｸﾗｲﾉｰﾄ計" localSheetId="1">[3]Sheet2!#REF!</definedName>
    <definedName name="ｸﾗｲﾉｰﾄ計" localSheetId="4">[3]Sheet2!#REF!</definedName>
    <definedName name="ｸﾗｲﾉｰﾄ計" localSheetId="5">[3]Sheet2!#REF!</definedName>
    <definedName name="ｸﾗｲﾉｰﾄ計">[3]Sheet2!#REF!</definedName>
    <definedName name="サーバ価格" localSheetId="1">#REF!</definedName>
    <definedName name="サーバ価格">#REF!</definedName>
    <definedName name="ｻｰﾊﾞ計" localSheetId="1">'[4]見積(ｿﾌﾄ)'!#REF!</definedName>
    <definedName name="ｻｰﾊﾞ計" localSheetId="4">'[4]見積(ｿﾌﾄ)'!#REF!</definedName>
    <definedName name="ｻｰﾊﾞ計" localSheetId="5">'[4]見積(ｿﾌﾄ)'!#REF!</definedName>
    <definedName name="ｻｰﾊﾞ計">'[4]見積(ｿﾌﾄ)'!#REF!</definedName>
    <definedName name="テーブル一覧" localSheetId="1">#REF!</definedName>
    <definedName name="テーブル一覧">#REF!</definedName>
    <definedName name="デスク数" localSheetId="1">#REF!</definedName>
    <definedName name="デスク数">#REF!</definedName>
    <definedName name="ﾈｯﾄﾜｰｸ計" localSheetId="1">[2]総括表計算用!#REF!</definedName>
    <definedName name="ﾈｯﾄﾜｰｸ計" localSheetId="4">[2]総括表計算用!#REF!</definedName>
    <definedName name="ﾈｯﾄﾜｰｸ計" localSheetId="5">[2]総括表計算用!#REF!</definedName>
    <definedName name="ﾈｯﾄﾜｰｸ計">[2]総括表計算用!#REF!</definedName>
    <definedName name="ノート数" localSheetId="1">#REF!</definedName>
    <definedName name="ノート数">#REF!</definedName>
    <definedName name="ﾊｰﾄﾞ計" localSheetId="1">[3]Sheet2!#REF!</definedName>
    <definedName name="ﾊｰﾄﾞ計" localSheetId="4">[3]Sheet2!#REF!</definedName>
    <definedName name="ﾊｰﾄﾞ計" localSheetId="5">[3]Sheet2!#REF!</definedName>
    <definedName name="ﾊｰﾄﾞ計">[3]Sheet2!#REF!</definedName>
    <definedName name="ハード合計" localSheetId="1">#REF!</definedName>
    <definedName name="ハード合計">#REF!</definedName>
    <definedName name="ハード値引率" localSheetId="1">#REF!</definedName>
    <definedName name="ハード値引率">#REF!</definedName>
    <definedName name="機器計" localSheetId="1">[3]Sheet2!#REF!</definedName>
    <definedName name="機器計" localSheetId="4">[3]Sheet2!#REF!</definedName>
    <definedName name="機器計" localSheetId="5">[3]Sheet2!#REF!</definedName>
    <definedName name="機器計">[3]Sheet2!#REF!</definedName>
    <definedName name="機器消費税" localSheetId="1">[3]Sheet2!#REF!</definedName>
    <definedName name="機器消費税" localSheetId="4">[3]Sheet2!#REF!</definedName>
    <definedName name="機器消費税" localSheetId="5">[3]Sheet2!#REF!</definedName>
    <definedName name="機器消費税">[3]Sheet2!#REF!</definedName>
    <definedName name="敬老係" localSheetId="1">#REF!</definedName>
    <definedName name="敬老係">#REF!</definedName>
    <definedName name="健康指導係" localSheetId="1">#REF!</definedName>
    <definedName name="健康指導係">#REF!</definedName>
    <definedName name="健康増進係" localSheetId="1">#REF!</definedName>
    <definedName name="健康増進係">#REF!</definedName>
    <definedName name="顧客名">[5]表記説明!$B$1</definedName>
    <definedName name="工事計" localSheetId="1">[2]総括表計算用!#REF!</definedName>
    <definedName name="工事計" localSheetId="4">[2]総括表計算用!#REF!</definedName>
    <definedName name="工事計" localSheetId="5">[2]総括表計算用!#REF!</definedName>
    <definedName name="工事計">[2]総括表計算用!#REF!</definedName>
    <definedName name="最新版" localSheetId="1">#REF!</definedName>
    <definedName name="最新版">#REF!</definedName>
    <definedName name="仕切ＳＥ" localSheetId="1">[6]Sheet3!#REF!</definedName>
    <definedName name="仕切ＳＥ" localSheetId="4">[6]Sheet3!#REF!</definedName>
    <definedName name="仕切ＳＥ" localSheetId="5">[6]Sheet3!#REF!</definedName>
    <definedName name="仕切ＳＥ">[6]Sheet3!#REF!</definedName>
    <definedName name="仕切ｿﾌﾄ" localSheetId="1">[6]Sheet3!#REF!</definedName>
    <definedName name="仕切ｿﾌﾄ" localSheetId="4">[6]Sheet3!#REF!</definedName>
    <definedName name="仕切ｿﾌﾄ" localSheetId="5">[6]Sheet3!#REF!</definedName>
    <definedName name="仕切ｿﾌﾄ">[6]Sheet3!#REF!</definedName>
    <definedName name="児童福祉係" localSheetId="1">#REF!</definedName>
    <definedName name="児童福祉係">#REF!</definedName>
    <definedName name="社会福祉係" localSheetId="1">#REF!</definedName>
    <definedName name="社会福祉係">#REF!</definedName>
    <definedName name="障害福祉係" localSheetId="1">#REF!</definedName>
    <definedName name="障害福祉係">#REF!</definedName>
    <definedName name="総務係" localSheetId="1">#REF!</definedName>
    <definedName name="総務係">#REF!</definedName>
    <definedName name="長寿推進係" localSheetId="1">#REF!</definedName>
    <definedName name="長寿推進係">#REF!</definedName>
    <definedName name="同和対策係" localSheetId="1">#REF!</definedName>
    <definedName name="同和対策係">#REF!</definedName>
    <definedName name="特Ａ最小" localSheetId="1">#REF!</definedName>
    <definedName name="特Ａ最小">#REF!</definedName>
    <definedName name="特Ａ最大" localSheetId="1">#REF!</definedName>
    <definedName name="特Ａ最大">#REF!</definedName>
    <definedName name="内部Ａ最小" localSheetId="1">#REF!</definedName>
    <definedName name="内部Ａ最小">#REF!</definedName>
    <definedName name="内部Ａ最大" localSheetId="1">#REF!</definedName>
    <definedName name="内部Ａ最大">#REF!</definedName>
    <definedName name="内部Ｂ最小" localSheetId="1">#REF!</definedName>
    <definedName name="内部Ｂ最小">#REF!</definedName>
    <definedName name="内部Ｂ最大" localSheetId="1">#REF!</definedName>
    <definedName name="内部Ｂ最大">#REF!</definedName>
    <definedName name="内部Ｃ最小" localSheetId="1">#REF!</definedName>
    <definedName name="内部Ｃ最小">#REF!</definedName>
    <definedName name="内部Ｃ最大" localSheetId="1">#REF!</definedName>
    <definedName name="内部Ｃ最大">#REF!</definedName>
    <definedName name="内部特Ａ最小" localSheetId="1">#REF!</definedName>
    <definedName name="内部特Ａ最小">#REF!</definedName>
    <definedName name="内部特Ａ最大" localSheetId="1">#REF!</definedName>
    <definedName name="内部特Ａ最大">#REF!</definedName>
    <definedName name="搬入現調計" localSheetId="1">[2]総括表計算用!#REF!</definedName>
    <definedName name="搬入現調計" localSheetId="4">[2]総括表計算用!#REF!</definedName>
    <definedName name="搬入現調計" localSheetId="5">[2]総括表計算用!#REF!</definedName>
    <definedName name="搬入現調計">[2]総括表計算用!#REF!</definedName>
    <definedName name="販社名">"テキスト 45"</definedName>
    <definedName name="必須ソフト合計" localSheetId="1">#REF!</definedName>
    <definedName name="必須ソフト合計">#REF!</definedName>
    <definedName name="必須ソフト値引率" localSheetId="1">#REF!</definedName>
    <definedName name="必須ソフト値引率">#REF!</definedName>
    <definedName name="福祉合計" localSheetId="1">#REF!</definedName>
    <definedName name="福祉合計">#REF!</definedName>
    <definedName name="保健合計" localSheetId="1">#REF!</definedName>
    <definedName name="保健合計">#REF!</definedName>
    <definedName name="保護係" localSheetId="1">#REF!</definedName>
    <definedName name="保護係">#REF!</definedName>
  </definedNames>
  <calcPr calcId="162913"/>
</workbook>
</file>

<file path=xl/calcChain.xml><?xml version="1.0" encoding="utf-8"?>
<calcChain xmlns="http://schemas.openxmlformats.org/spreadsheetml/2006/main">
  <c r="R87" i="6" l="1"/>
  <c r="Q87" i="6"/>
  <c r="R86" i="6"/>
  <c r="Q86" i="6"/>
  <c r="T134" i="7" l="1"/>
  <c r="T133" i="7" s="1"/>
  <c r="S134" i="7"/>
  <c r="S133" i="7" s="1"/>
  <c r="R134" i="7"/>
  <c r="Q134" i="7"/>
  <c r="Q133" i="7" s="1"/>
  <c r="R133" i="7"/>
  <c r="G48" i="7"/>
  <c r="G47" i="7" s="1"/>
  <c r="F48" i="7"/>
  <c r="F47" i="7" s="1"/>
  <c r="R94" i="7" l="1"/>
  <c r="R93" i="7" s="1"/>
  <c r="Q94" i="7"/>
  <c r="Q93" i="7" s="1"/>
  <c r="E48" i="7"/>
  <c r="D48" i="7"/>
  <c r="D47" i="7" s="1"/>
  <c r="E47" i="7"/>
  <c r="R42" i="6" l="1"/>
  <c r="R41" i="6" s="1"/>
  <c r="Q42" i="6"/>
  <c r="Q41" i="6" s="1"/>
  <c r="N3" i="3" l="1"/>
  <c r="O15" i="4" l="1"/>
  <c r="S15" i="4"/>
  <c r="W15" i="4"/>
  <c r="O16" i="4"/>
  <c r="S16" i="4"/>
  <c r="W16" i="4"/>
  <c r="O18" i="4"/>
  <c r="O17" i="4"/>
  <c r="O19" i="4"/>
  <c r="O20" i="4"/>
  <c r="O21" i="4"/>
  <c r="O22" i="4"/>
  <c r="O23" i="4"/>
  <c r="O24" i="4"/>
  <c r="AA15" i="4" l="1"/>
  <c r="AA16" i="4"/>
  <c r="N3" i="4"/>
  <c r="AE15" i="4"/>
  <c r="AE16" i="4"/>
  <c r="W24" i="4"/>
  <c r="AA24" i="4" s="1"/>
  <c r="S24" i="4"/>
  <c r="AE24" i="4" s="1"/>
  <c r="W23" i="4"/>
  <c r="AA23" i="4" s="1"/>
  <c r="S23" i="4"/>
  <c r="AE23" i="4" s="1"/>
  <c r="W22" i="4"/>
  <c r="AA22" i="4" s="1"/>
  <c r="S22" i="4"/>
  <c r="AE22" i="4" s="1"/>
  <c r="W21" i="4"/>
  <c r="AA21" i="4" s="1"/>
  <c r="S21" i="4"/>
  <c r="AE21" i="4" s="1"/>
  <c r="W20" i="4"/>
  <c r="AA20" i="4" s="1"/>
  <c r="S20" i="4"/>
  <c r="AE20" i="4" s="1"/>
  <c r="W19" i="4"/>
  <c r="AA19" i="4" s="1"/>
  <c r="S19" i="4"/>
  <c r="AE19" i="4" s="1"/>
  <c r="W18" i="4"/>
  <c r="AA18" i="4" s="1"/>
  <c r="S18" i="4"/>
  <c r="AE18" i="4" s="1"/>
  <c r="W17" i="4"/>
  <c r="AA17" i="4" s="1"/>
  <c r="S17" i="4"/>
  <c r="AE17" i="4" s="1"/>
  <c r="T24" i="3"/>
  <c r="P24" i="3"/>
  <c r="AA23" i="3"/>
  <c r="W23" i="3"/>
  <c r="AA22" i="3"/>
  <c r="W22" i="3"/>
  <c r="AA21" i="3"/>
  <c r="W21" i="3"/>
  <c r="AA20" i="3"/>
  <c r="W20" i="3"/>
  <c r="AA19" i="3"/>
  <c r="W19" i="3"/>
  <c r="AA18" i="3"/>
  <c r="W18" i="3"/>
  <c r="AA17" i="3"/>
  <c r="W17" i="3"/>
  <c r="AA16" i="3"/>
  <c r="W16" i="3"/>
  <c r="AA15" i="3"/>
  <c r="W15" i="3"/>
  <c r="AA14" i="3"/>
  <c r="W14" i="3"/>
  <c r="X24" i="3" l="1"/>
  <c r="AE14" i="3" s="1"/>
  <c r="Q25" i="3" l="1"/>
  <c r="AE15" i="3"/>
  <c r="AE16" i="3" s="1"/>
  <c r="AI14" i="3"/>
  <c r="AE17" i="3" l="1"/>
  <c r="AI15" i="3"/>
  <c r="AI16" i="3"/>
  <c r="AE18" i="3" l="1"/>
  <c r="AI18" i="3" s="1"/>
  <c r="AI17" i="3"/>
  <c r="AE19" i="3" l="1"/>
  <c r="AI19" i="3" s="1"/>
  <c r="AE20" i="3" l="1"/>
  <c r="AI20" i="3" s="1"/>
  <c r="AE21" i="3" l="1"/>
  <c r="AI21" i="3" s="1"/>
  <c r="AE22" i="3" l="1"/>
  <c r="AI22" i="3" s="1"/>
  <c r="AE23" i="3" l="1"/>
  <c r="AI23" i="3" s="1"/>
</calcChain>
</file>

<file path=xl/sharedStrings.xml><?xml version="1.0" encoding="utf-8"?>
<sst xmlns="http://schemas.openxmlformats.org/spreadsheetml/2006/main" count="241" uniqueCount="152">
  <si>
    <t>&lt;&lt;　軽減後　利用者負担額調整票　&gt;&gt;</t>
    <rPh sb="3" eb="5">
      <t>ケイゲン</t>
    </rPh>
    <rPh sb="5" eb="6">
      <t>ゴ</t>
    </rPh>
    <rPh sb="7" eb="10">
      <t>リヨウシャ</t>
    </rPh>
    <rPh sb="10" eb="12">
      <t>フタン</t>
    </rPh>
    <rPh sb="12" eb="13">
      <t>ガク</t>
    </rPh>
    <rPh sb="13" eb="15">
      <t>チョウセイ</t>
    </rPh>
    <rPh sb="15" eb="16">
      <t>ヒョウ</t>
    </rPh>
    <phoneticPr fontId="2"/>
  </si>
  <si>
    <t>※　新宿区3%負担に対応</t>
    <rPh sb="2" eb="5">
      <t>シンジュクク</t>
    </rPh>
    <rPh sb="7" eb="9">
      <t>フタン</t>
    </rPh>
    <rPh sb="10" eb="12">
      <t>タイオウ</t>
    </rPh>
    <phoneticPr fontId="2"/>
  </si>
  <si>
    <t>市町村番号（新宿区）</t>
    <rPh sb="0" eb="3">
      <t>シチョウソン</t>
    </rPh>
    <rPh sb="3" eb="5">
      <t>バンゴウ</t>
    </rPh>
    <rPh sb="6" eb="9">
      <t>シンジュクク</t>
    </rPh>
    <phoneticPr fontId="2"/>
  </si>
  <si>
    <t>利用月</t>
    <rPh sb="0" eb="2">
      <t>リヨウ</t>
    </rPh>
    <rPh sb="2" eb="3">
      <t>ツキ</t>
    </rPh>
    <phoneticPr fontId="2"/>
  </si>
  <si>
    <t>☆上限管理事業所☆</t>
    <rPh sb="1" eb="3">
      <t>ジョウゲン</t>
    </rPh>
    <rPh sb="3" eb="5">
      <t>カンリ</t>
    </rPh>
    <rPh sb="5" eb="8">
      <t>ジギョウショ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</si>
  <si>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</si>
  <si>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</si>
  <si>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連絡先電話</t>
    <rPh sb="0" eb="3">
      <t>レンラクサキ</t>
    </rPh>
    <rPh sb="3" eb="5">
      <t>デンワ</t>
    </rPh>
    <phoneticPr fontId="2"/>
  </si>
  <si>
    <t>連絡先担当者</t>
    <rPh sb="0" eb="2">
      <t>レンラク</t>
    </rPh>
    <rPh sb="2" eb="3">
      <t>サキ</t>
    </rPh>
    <rPh sb="3" eb="6">
      <t>タントウシャ</t>
    </rPh>
    <phoneticPr fontId="2"/>
  </si>
  <si>
    <t>☆利用者☆</t>
    <rPh sb="1" eb="4">
      <t>リヨウシャ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</si>
  <si>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</si>
  <si>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氏名</t>
    <rPh sb="0" eb="2">
      <t>シメイ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</si>
  <si>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</si>
  <si>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</si>
  <si>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上限月額</t>
    <rPh sb="0" eb="2">
      <t>ジョウゲン</t>
    </rPh>
    <rPh sb="2" eb="4">
      <t>ゲツガク</t>
    </rPh>
    <phoneticPr fontId="2"/>
  </si>
  <si>
    <t>総費用額</t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</si>
  <si>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</si>
  <si>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調整後確定
利用者負担額</t>
    <rPh sb="0" eb="2">
      <t>チョウセイ</t>
    </rPh>
    <rPh sb="2" eb="3">
      <t>ゴ</t>
    </rPh>
    <rPh sb="3" eb="5">
      <t>カクテイ</t>
    </rPh>
    <rPh sb="6" eb="9">
      <t>リヨウシャ</t>
    </rPh>
    <rPh sb="9" eb="11">
      <t>フタン</t>
    </rPh>
    <rPh sb="11" eb="12">
      <t>ガク</t>
    </rPh>
    <phoneticPr fontId="2"/>
  </si>
  <si>
    <t>自治体助成額</t>
    <rPh sb="0" eb="3">
      <t>ジチタイ</t>
    </rPh>
    <rPh sb="3" eb="6">
      <t>ジョセイガク</t>
    </rPh>
    <phoneticPr fontId="2"/>
  </si>
  <si>
    <t>上限管理後（1割）</t>
    <rPh sb="0" eb="2">
      <t>ジョウゲン</t>
    </rPh>
    <rPh sb="2" eb="4">
      <t>カンリ</t>
    </rPh>
    <rPh sb="4" eb="5">
      <t>ゴ</t>
    </rPh>
    <rPh sb="7" eb="8">
      <t>ワリ</t>
    </rPh>
    <phoneticPr fontId="2"/>
  </si>
  <si>
    <t>3%相当額</t>
    <rPh sb="2" eb="4">
      <t>ソウトウ</t>
    </rPh>
    <rPh sb="4" eb="5">
      <t>ガク</t>
    </rPh>
    <phoneticPr fontId="2"/>
  </si>
  <si>
    <t>合計</t>
    <rPh sb="0" eb="2">
      <t>ゴウケイ</t>
    </rPh>
    <phoneticPr fontId="2"/>
  </si>
  <si>
    <t>&lt;&lt;入力上の注意事項&gt;&gt;</t>
    <rPh sb="2" eb="4">
      <t>ニュウリョク</t>
    </rPh>
    <rPh sb="4" eb="5">
      <t>ジョウ</t>
    </rPh>
    <rPh sb="6" eb="8">
      <t>チュウイ</t>
    </rPh>
    <rPh sb="8" eb="10">
      <t>ジコウ</t>
    </rPh>
    <phoneticPr fontId="2"/>
  </si>
  <si>
    <t>○色のついた欄のみ、入力すること。</t>
    <rPh sb="1" eb="2">
      <t>イロ</t>
    </rPh>
    <rPh sb="6" eb="7">
      <t>ラン</t>
    </rPh>
    <rPh sb="10" eb="12">
      <t>ニュウリョク</t>
    </rPh>
    <phoneticPr fontId="2"/>
  </si>
  <si>
    <t>○上限額管理結果が「２」の場合のみ、このシートを利用すること。</t>
    <rPh sb="1" eb="3">
      <t>ジョウゲン</t>
    </rPh>
    <rPh sb="3" eb="4">
      <t>ガク</t>
    </rPh>
    <rPh sb="4" eb="6">
      <t>カンリ</t>
    </rPh>
    <rPh sb="6" eb="8">
      <t>ケッカ</t>
    </rPh>
    <rPh sb="13" eb="15">
      <t>バアイ</t>
    </rPh>
    <rPh sb="24" eb="26">
      <t>リヨウ</t>
    </rPh>
    <phoneticPr fontId="2"/>
  </si>
  <si>
    <t>調整前
利用者負担額</t>
    <rPh sb="0" eb="2">
      <t>チョウセイ</t>
    </rPh>
    <rPh sb="2" eb="3">
      <t>マエ</t>
    </rPh>
    <rPh sb="4" eb="7">
      <t>リヨウシャ</t>
    </rPh>
    <rPh sb="7" eb="9">
      <t>フタン</t>
    </rPh>
    <rPh sb="9" eb="10">
      <t>ガク</t>
    </rPh>
    <phoneticPr fontId="2"/>
  </si>
  <si>
    <t>上限管理後（5%)</t>
    <rPh sb="0" eb="2">
      <t>ジョウゲン</t>
    </rPh>
    <rPh sb="2" eb="4">
      <t>カンリ</t>
    </rPh>
    <rPh sb="4" eb="5">
      <t>ゴ</t>
    </rPh>
    <phoneticPr fontId="2"/>
  </si>
  <si>
    <t>（か）</t>
    <phoneticPr fontId="2"/>
  </si>
  <si>
    <t>（き）</t>
    <phoneticPr fontId="2"/>
  </si>
  <si>
    <t>（く）</t>
    <phoneticPr fontId="2"/>
  </si>
  <si>
    <r>
      <t>適用利用者負担額　</t>
    </r>
    <r>
      <rPr>
        <sz val="9"/>
        <color indexed="20"/>
        <rFont val="ＭＳ Ｐ明朝"/>
        <family val="1"/>
        <charset val="128"/>
      </rPr>
      <t>※（か）＋（き）と（く）の小さいほうの額</t>
    </r>
    <rPh sb="0" eb="2">
      <t>テキヨウ</t>
    </rPh>
    <rPh sb="2" eb="5">
      <t>リヨウシャ</t>
    </rPh>
    <rPh sb="5" eb="7">
      <t>フタン</t>
    </rPh>
    <rPh sb="7" eb="8">
      <t>ガク</t>
    </rPh>
    <phoneticPr fontId="2"/>
  </si>
  <si>
    <t>自治体助成額
（第２子軽減対象児童）</t>
    <rPh sb="0" eb="3">
      <t>ジチタイ</t>
    </rPh>
    <rPh sb="3" eb="6">
      <t>ジョセイガク</t>
    </rPh>
    <rPh sb="8" eb="9">
      <t>ダイ</t>
    </rPh>
    <rPh sb="10" eb="11">
      <t>シ</t>
    </rPh>
    <rPh sb="11" eb="13">
      <t>ケイゲン</t>
    </rPh>
    <rPh sb="13" eb="15">
      <t>タイショウ</t>
    </rPh>
    <rPh sb="15" eb="17">
      <t>ジドウ</t>
    </rPh>
    <phoneticPr fontId="2"/>
  </si>
  <si>
    <t>◆新宿区独自の負担軽減策について</t>
    <rPh sb="1" eb="4">
      <t>シンジュクク</t>
    </rPh>
    <rPh sb="4" eb="6">
      <t>ドクジ</t>
    </rPh>
    <rPh sb="7" eb="9">
      <t>フタン</t>
    </rPh>
    <rPh sb="9" eb="11">
      <t>ケイゲン</t>
    </rPh>
    <rPh sb="11" eb="12">
      <t>サク</t>
    </rPh>
    <phoneticPr fontId="2"/>
  </si>
  <si>
    <t>（１）適用されるサービス</t>
    <rPh sb="3" eb="5">
      <t>テキヨウ</t>
    </rPh>
    <phoneticPr fontId="2"/>
  </si>
  <si>
    <t>　　●障害福祉サービス</t>
    <rPh sb="3" eb="5">
      <t>ショウガイ</t>
    </rPh>
    <rPh sb="5" eb="7">
      <t>フクシ</t>
    </rPh>
    <phoneticPr fontId="2"/>
  </si>
  <si>
    <t>居宅介護、重度訪問介護、重度障害者等包括支援、短期入所、同行援護、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ジュウド</t>
    </rPh>
    <rPh sb="14" eb="16">
      <t>ショウガイ</t>
    </rPh>
    <rPh sb="16" eb="17">
      <t>シャ</t>
    </rPh>
    <rPh sb="17" eb="18">
      <t>トウ</t>
    </rPh>
    <rPh sb="18" eb="20">
      <t>ホウカツ</t>
    </rPh>
    <rPh sb="20" eb="22">
      <t>シエン</t>
    </rPh>
    <rPh sb="23" eb="25">
      <t>タンキ</t>
    </rPh>
    <rPh sb="25" eb="27">
      <t>ニュウショ</t>
    </rPh>
    <rPh sb="28" eb="30">
      <t>ドウコウ</t>
    </rPh>
    <rPh sb="30" eb="32">
      <t>エンゴ</t>
    </rPh>
    <phoneticPr fontId="2"/>
  </si>
  <si>
    <t>行動援護、生活介護、自立訓練、就労継続支援、就労定着支援、自立生活援助</t>
    <rPh sb="0" eb="2">
      <t>コウドウ</t>
    </rPh>
    <rPh sb="2" eb="4">
      <t>エンゴ</t>
    </rPh>
    <rPh sb="5" eb="7">
      <t>セイカツ</t>
    </rPh>
    <rPh sb="7" eb="9">
      <t>カイゴ</t>
    </rPh>
    <rPh sb="10" eb="12">
      <t>ジリツ</t>
    </rPh>
    <rPh sb="12" eb="14">
      <t>クンレン</t>
    </rPh>
    <rPh sb="15" eb="17">
      <t>シュウロウ</t>
    </rPh>
    <rPh sb="17" eb="19">
      <t>ケイゾク</t>
    </rPh>
    <rPh sb="19" eb="21">
      <t>シエン</t>
    </rPh>
    <rPh sb="22" eb="24">
      <t>シュウロウ</t>
    </rPh>
    <rPh sb="24" eb="26">
      <t>テイチャク</t>
    </rPh>
    <rPh sb="26" eb="28">
      <t>シエン</t>
    </rPh>
    <rPh sb="29" eb="31">
      <t>ジリツ</t>
    </rPh>
    <rPh sb="31" eb="33">
      <t>セイカツ</t>
    </rPh>
    <rPh sb="33" eb="35">
      <t>エンジョ</t>
    </rPh>
    <phoneticPr fontId="2"/>
  </si>
  <si>
    <t>　　●障害児通所</t>
    <rPh sb="3" eb="5">
      <t>ショウガイ</t>
    </rPh>
    <rPh sb="5" eb="6">
      <t>ジ</t>
    </rPh>
    <rPh sb="6" eb="8">
      <t>ツウショ</t>
    </rPh>
    <phoneticPr fontId="2"/>
  </si>
  <si>
    <t>児童発達支援（医療型、居宅訪問型含む）、保育所等訪問支援、</t>
    <rPh sb="0" eb="2">
      <t>ジドウ</t>
    </rPh>
    <rPh sb="2" eb="4">
      <t>ハッタツ</t>
    </rPh>
    <rPh sb="4" eb="6">
      <t>シエン</t>
    </rPh>
    <rPh sb="7" eb="9">
      <t>イリョウ</t>
    </rPh>
    <rPh sb="9" eb="10">
      <t>ガタ</t>
    </rPh>
    <rPh sb="11" eb="13">
      <t>キョタク</t>
    </rPh>
    <rPh sb="13" eb="15">
      <t>ホウモン</t>
    </rPh>
    <rPh sb="15" eb="16">
      <t>ガタ</t>
    </rPh>
    <rPh sb="16" eb="17">
      <t>フク</t>
    </rPh>
    <rPh sb="20" eb="22">
      <t>ホイク</t>
    </rPh>
    <rPh sb="22" eb="23">
      <t>ジョ</t>
    </rPh>
    <rPh sb="23" eb="24">
      <t>トウ</t>
    </rPh>
    <rPh sb="24" eb="26">
      <t>ホウモン</t>
    </rPh>
    <rPh sb="26" eb="28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</si>
  <si>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</si>
  <si>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　※上記および就労移行支援以外のサービスは、本人負担額１０％のままで、「自治体助成額」はありません。</t>
    <rPh sb="2" eb="4">
      <t>ジョウキ</t>
    </rPh>
    <rPh sb="7" eb="9">
      <t>シュウロウ</t>
    </rPh>
    <rPh sb="9" eb="11">
      <t>イコウ</t>
    </rPh>
    <rPh sb="11" eb="13">
      <t>シエン</t>
    </rPh>
    <rPh sb="13" eb="15">
      <t>イガイ</t>
    </rPh>
    <rPh sb="22" eb="24">
      <t>ホンニン</t>
    </rPh>
    <rPh sb="24" eb="26">
      <t>フタン</t>
    </rPh>
    <rPh sb="26" eb="27">
      <t>ガク</t>
    </rPh>
    <rPh sb="36" eb="39">
      <t>ジチタイ</t>
    </rPh>
    <rPh sb="39" eb="42">
      <t>ジョセイガク</t>
    </rPh>
    <phoneticPr fontId="2"/>
  </si>
  <si>
    <t>（２）請求イメージおよび当ファイルの使用手順</t>
    <rPh sb="3" eb="5">
      <t>セイキュウ</t>
    </rPh>
    <rPh sb="12" eb="13">
      <t>トウ</t>
    </rPh>
    <rPh sb="18" eb="20">
      <t>シヨウ</t>
    </rPh>
    <rPh sb="20" eb="22">
      <t>テジュン</t>
    </rPh>
    <phoneticPr fontId="2"/>
  </si>
  <si>
    <r>
      <t xml:space="preserve">総費用額
</t>
    </r>
    <r>
      <rPr>
        <b/>
        <sz val="14"/>
        <color rgb="FFFF0000"/>
        <rFont val="ＭＳ Ｐゴシック"/>
        <family val="3"/>
        <charset val="128"/>
      </rPr>
      <t>①</t>
    </r>
    <rPh sb="0" eb="1">
      <t>ソウ</t>
    </rPh>
    <rPh sb="1" eb="3">
      <t>ヒヨウ</t>
    </rPh>
    <rPh sb="3" eb="4">
      <t>ガク</t>
    </rPh>
    <phoneticPr fontId="2"/>
  </si>
  <si>
    <r>
      <t xml:space="preserve">給付費
</t>
    </r>
    <r>
      <rPr>
        <b/>
        <sz val="14"/>
        <color rgb="FFFF0000"/>
        <rFont val="ＭＳ Ｐゴシック"/>
        <family val="3"/>
        <charset val="128"/>
      </rPr>
      <t>②</t>
    </r>
    <rPh sb="0" eb="2">
      <t>キュウフ</t>
    </rPh>
    <rPh sb="2" eb="3">
      <t>ヒ</t>
    </rPh>
    <phoneticPr fontId="2"/>
  </si>
  <si>
    <r>
      <t xml:space="preserve">自治体
助成額
</t>
    </r>
    <r>
      <rPr>
        <b/>
        <sz val="14"/>
        <color rgb="FFFF0000"/>
        <rFont val="ＭＳ Ｐゴシック"/>
        <family val="3"/>
        <charset val="128"/>
      </rPr>
      <t>④</t>
    </r>
    <rPh sb="0" eb="3">
      <t>ジチタイ</t>
    </rPh>
    <rPh sb="4" eb="7">
      <t>ジョセイガク</t>
    </rPh>
    <phoneticPr fontId="2"/>
  </si>
  <si>
    <r>
      <t xml:space="preserve">利用者
負担額
</t>
    </r>
    <r>
      <rPr>
        <b/>
        <sz val="14"/>
        <color rgb="FFFF0000"/>
        <rFont val="ＭＳ Ｐゴシック"/>
        <family val="3"/>
        <charset val="128"/>
      </rPr>
      <t>③</t>
    </r>
    <rPh sb="0" eb="3">
      <t>リヨウシャ</t>
    </rPh>
    <rPh sb="4" eb="6">
      <t>フタン</t>
    </rPh>
    <rPh sb="6" eb="7">
      <t>ガク</t>
    </rPh>
    <phoneticPr fontId="2"/>
  </si>
  <si>
    <r>
      <t xml:space="preserve">利用者の
実負担額
</t>
    </r>
    <r>
      <rPr>
        <b/>
        <sz val="14"/>
        <color rgb="FFFF0000"/>
        <rFont val="ＭＳ Ｐゴシック"/>
        <family val="3"/>
        <charset val="128"/>
      </rPr>
      <t>⑤</t>
    </r>
    <rPh sb="0" eb="3">
      <t>リヨウシャ</t>
    </rPh>
    <rPh sb="5" eb="6">
      <t>ジツ</t>
    </rPh>
    <rPh sb="6" eb="8">
      <t>フタン</t>
    </rPh>
    <rPh sb="8" eb="9">
      <t>ガク</t>
    </rPh>
    <phoneticPr fontId="2"/>
  </si>
  <si>
    <t>本事業は、</t>
    <rPh sb="0" eb="1">
      <t>ホン</t>
    </rPh>
    <rPh sb="1" eb="3">
      <t>ジギョウ</t>
    </rPh>
    <phoneticPr fontId="2"/>
  </si>
  <si>
    <r>
      <t>新宿区においては、　本人負担額＝</t>
    </r>
    <r>
      <rPr>
        <u/>
        <sz val="11"/>
        <color rgb="FFFF0000"/>
        <rFont val="ＭＳ Ｐゴシック"/>
        <family val="3"/>
        <charset val="128"/>
      </rPr>
      <t>総費用額×3％</t>
    </r>
    <r>
      <rPr>
        <sz val="11"/>
        <rFont val="ＭＳ Ｐゴシック"/>
        <family val="3"/>
        <charset val="128"/>
      </rPr>
      <t>（切捨）まで軽減（</t>
    </r>
    <r>
      <rPr>
        <b/>
        <sz val="14"/>
        <color rgb="FFFF0000"/>
        <rFont val="ＭＳ Ｐゴシック"/>
        <family val="3"/>
        <charset val="128"/>
      </rPr>
      <t>⑤</t>
    </r>
    <r>
      <rPr>
        <sz val="11"/>
        <rFont val="ＭＳ Ｐゴシック"/>
        <family val="3"/>
        <charset val="128"/>
      </rPr>
      <t>）して、</t>
    </r>
    <rPh sb="0" eb="3">
      <t>シンジュクク</t>
    </rPh>
    <rPh sb="10" eb="12">
      <t>ホンニン</t>
    </rPh>
    <rPh sb="12" eb="14">
      <t>フタン</t>
    </rPh>
    <rPh sb="14" eb="15">
      <t>ガク</t>
    </rPh>
    <rPh sb="16" eb="17">
      <t>ソウ</t>
    </rPh>
    <rPh sb="17" eb="19">
      <t>ヒヨウ</t>
    </rPh>
    <rPh sb="19" eb="20">
      <t>ガク</t>
    </rPh>
    <rPh sb="24" eb="25">
      <t>キ</t>
    </rPh>
    <rPh sb="25" eb="26">
      <t>ス</t>
    </rPh>
    <rPh sb="29" eb="31">
      <t>ケイゲン</t>
    </rPh>
    <phoneticPr fontId="2"/>
  </si>
  <si>
    <t>２．当ファイル利用フローチャート</t>
    <rPh sb="2" eb="3">
      <t>トウ</t>
    </rPh>
    <rPh sb="7" eb="9">
      <t>リヨウ</t>
    </rPh>
    <phoneticPr fontId="2"/>
  </si>
  <si>
    <r>
      <rPr>
        <b/>
        <sz val="14"/>
        <color rgb="FF0000FF"/>
        <rFont val="ＭＳ Ｐゴシック"/>
        <family val="3"/>
        <charset val="128"/>
      </rPr>
      <t>第2子</t>
    </r>
    <r>
      <rPr>
        <sz val="11"/>
        <rFont val="ＭＳ Ｐゴシック"/>
        <family val="3"/>
        <charset val="128"/>
      </rPr>
      <t>の場合：</t>
    </r>
    <rPh sb="0" eb="1">
      <t>ダイ</t>
    </rPh>
    <rPh sb="2" eb="3">
      <t>シ</t>
    </rPh>
    <rPh sb="4" eb="6">
      <t>バアイ</t>
    </rPh>
    <phoneticPr fontId="2"/>
  </si>
  <si>
    <r>
      <rPr>
        <b/>
        <sz val="14"/>
        <color rgb="FF0000FF"/>
        <rFont val="ＭＳ Ｐゴシック"/>
        <family val="3"/>
        <charset val="128"/>
      </rPr>
      <t>第3子以降</t>
    </r>
    <r>
      <rPr>
        <sz val="11"/>
        <rFont val="ＭＳ Ｐゴシック"/>
        <family val="3"/>
        <charset val="128"/>
      </rPr>
      <t>の場合：</t>
    </r>
    <rPh sb="0" eb="1">
      <t>ダイ</t>
    </rPh>
    <rPh sb="2" eb="3">
      <t>シ</t>
    </rPh>
    <rPh sb="3" eb="5">
      <t>イコウ</t>
    </rPh>
    <rPh sb="6" eb="8">
      <t>バアイ</t>
    </rPh>
    <phoneticPr fontId="2"/>
  </si>
  <si>
    <t>利用者負担額③</t>
    <rPh sb="0" eb="6">
      <t>リヨウシャフタンガク</t>
    </rPh>
    <phoneticPr fontId="2"/>
  </si>
  <si>
    <t>自治体助成額④</t>
    <rPh sb="0" eb="3">
      <t>ジチタイ</t>
    </rPh>
    <rPh sb="3" eb="6">
      <t>ジョセイガク</t>
    </rPh>
    <phoneticPr fontId="2"/>
  </si>
  <si>
    <t>利用者の実負担額⑤</t>
    <rPh sb="0" eb="3">
      <t>リヨウシャ</t>
    </rPh>
    <rPh sb="4" eb="5">
      <t>ジツ</t>
    </rPh>
    <rPh sb="5" eb="7">
      <t>フタン</t>
    </rPh>
    <rPh sb="7" eb="8">
      <t>ガク</t>
    </rPh>
    <phoneticPr fontId="2"/>
  </si>
  <si>
    <t>総費用額×5％</t>
    <rPh sb="0" eb="1">
      <t>ソウ</t>
    </rPh>
    <rPh sb="1" eb="3">
      <t>ヒヨウ</t>
    </rPh>
    <rPh sb="3" eb="4">
      <t>ガク</t>
    </rPh>
    <phoneticPr fontId="2"/>
  </si>
  <si>
    <t>0円</t>
    <rPh sb="1" eb="2">
      <t>エン</t>
    </rPh>
    <phoneticPr fontId="2"/>
  </si>
  <si>
    <t>③-⑤</t>
    <phoneticPr fontId="2"/>
  </si>
  <si>
    <t>総費用額×3％</t>
    <rPh sb="0" eb="1">
      <t>ソウ</t>
    </rPh>
    <rPh sb="1" eb="3">
      <t>ヒヨウ</t>
    </rPh>
    <rPh sb="3" eb="4">
      <t>ガク</t>
    </rPh>
    <phoneticPr fontId="2"/>
  </si>
  <si>
    <r>
      <t>※障害児通所サービスにおいて、</t>
    </r>
    <r>
      <rPr>
        <b/>
        <u/>
        <sz val="14"/>
        <color rgb="FFFF0000"/>
        <rFont val="ＭＳ Ｐゴシック"/>
        <family val="3"/>
        <charset val="128"/>
      </rPr>
      <t>多子軽減対象児童</t>
    </r>
    <r>
      <rPr>
        <sz val="11"/>
        <rFont val="ＭＳ Ｐゴシック"/>
        <family val="3"/>
        <charset val="128"/>
      </rPr>
      <t>の請求を行う際は、以下のとおりとなります。</t>
    </r>
    <rPh sb="1" eb="3">
      <t>ショウガイ</t>
    </rPh>
    <rPh sb="3" eb="4">
      <t>ジ</t>
    </rPh>
    <rPh sb="4" eb="6">
      <t>ツウショ</t>
    </rPh>
    <rPh sb="15" eb="17">
      <t>タシ</t>
    </rPh>
    <rPh sb="17" eb="19">
      <t>ケイゲン</t>
    </rPh>
    <rPh sb="19" eb="21">
      <t>タイショウ</t>
    </rPh>
    <rPh sb="21" eb="23">
      <t>ジドウ</t>
    </rPh>
    <rPh sb="24" eb="26">
      <t>セイキュウ</t>
    </rPh>
    <rPh sb="27" eb="28">
      <t>オコナ</t>
    </rPh>
    <rPh sb="29" eb="30">
      <t>サイ</t>
    </rPh>
    <rPh sb="32" eb="34">
      <t>イカ</t>
    </rPh>
    <phoneticPr fontId="2"/>
  </si>
  <si>
    <t>黄色のセルが入力可能セルです。</t>
    <rPh sb="0" eb="2">
      <t>キイロ</t>
    </rPh>
    <rPh sb="6" eb="8">
      <t>ニュウリョク</t>
    </rPh>
    <rPh sb="8" eb="10">
      <t>カノウ</t>
    </rPh>
    <phoneticPr fontId="2"/>
  </si>
  <si>
    <t>（入力しないと、N3セルに警告文が表示されます。）</t>
    <rPh sb="1" eb="3">
      <t>ニュウリョク</t>
    </rPh>
    <rPh sb="13" eb="15">
      <t>ケイコク</t>
    </rPh>
    <rPh sb="15" eb="16">
      <t>ブン</t>
    </rPh>
    <rPh sb="17" eb="19">
      <t>ヒョウジ</t>
    </rPh>
    <phoneticPr fontId="2"/>
  </si>
  <si>
    <t>それぞれの事業所・請求ごとに総費用額を入力してください。</t>
    <rPh sb="5" eb="8">
      <t>ジギョウショ</t>
    </rPh>
    <rPh sb="9" eb="11">
      <t>セイキュウ</t>
    </rPh>
    <rPh sb="14" eb="15">
      <t>ソウ</t>
    </rPh>
    <rPh sb="15" eb="17">
      <t>ヒヨウ</t>
    </rPh>
    <rPh sb="17" eb="18">
      <t>ガク</t>
    </rPh>
    <rPh sb="19" eb="21">
      <t>ニュウリョク</t>
    </rPh>
    <phoneticPr fontId="2"/>
  </si>
  <si>
    <t>表示された計算結果を国保連請求時に使用してください。</t>
    <rPh sb="0" eb="2">
      <t>ヒョウジ</t>
    </rPh>
    <rPh sb="5" eb="7">
      <t>ケイサン</t>
    </rPh>
    <rPh sb="7" eb="9">
      <t>ケッカ</t>
    </rPh>
    <rPh sb="10" eb="13">
      <t>コクホレン</t>
    </rPh>
    <rPh sb="13" eb="15">
      <t>セイキュウ</t>
    </rPh>
    <rPh sb="15" eb="16">
      <t>ジ</t>
    </rPh>
    <rPh sb="17" eb="19">
      <t>シヨウ</t>
    </rPh>
    <phoneticPr fontId="2"/>
  </si>
  <si>
    <t>表示されていないことを確認してください。</t>
    <rPh sb="0" eb="2">
      <t>ヒョウジ</t>
    </rPh>
    <rPh sb="11" eb="13">
      <t>カクニン</t>
    </rPh>
    <phoneticPr fontId="2"/>
  </si>
  <si>
    <t>◆多子軽減対象２シート設例</t>
    <rPh sb="1" eb="3">
      <t>タシ</t>
    </rPh>
    <rPh sb="3" eb="5">
      <t>ケイゲン</t>
    </rPh>
    <rPh sb="5" eb="7">
      <t>タイショウ</t>
    </rPh>
    <rPh sb="11" eb="13">
      <t>セツレイ</t>
    </rPh>
    <phoneticPr fontId="2"/>
  </si>
  <si>
    <t>A事業所</t>
    <rPh sb="1" eb="4">
      <t>ジギョウショ</t>
    </rPh>
    <phoneticPr fontId="2"/>
  </si>
  <si>
    <t>B事業所</t>
    <rPh sb="1" eb="4">
      <t>ジギョウショ</t>
    </rPh>
    <phoneticPr fontId="2"/>
  </si>
  <si>
    <t>※兄弟合算の場合等も同様に、請求ごとに行を分けて入力してください。</t>
    <rPh sb="1" eb="3">
      <t>キョウダイ</t>
    </rPh>
    <rPh sb="3" eb="5">
      <t>ガッサン</t>
    </rPh>
    <rPh sb="6" eb="8">
      <t>バアイ</t>
    </rPh>
    <rPh sb="8" eb="9">
      <t>トウ</t>
    </rPh>
    <phoneticPr fontId="2"/>
  </si>
  <si>
    <t>利用者負担額（10％、5％、3％）と自治体助成額は自動計算です。</t>
    <rPh sb="0" eb="6">
      <t>リヨウシャフタンガク</t>
    </rPh>
    <rPh sb="18" eb="21">
      <t>ジチタイ</t>
    </rPh>
    <rPh sb="21" eb="24">
      <t>ジョセイガク</t>
    </rPh>
    <rPh sb="25" eb="27">
      <t>ジドウ</t>
    </rPh>
    <rPh sb="27" eb="29">
      <t>ケイサン</t>
    </rPh>
    <phoneticPr fontId="2"/>
  </si>
  <si>
    <t>※警告文が表示されている場合は、入力内容を再度ご確認ください。</t>
    <rPh sb="1" eb="3">
      <t>ケイコク</t>
    </rPh>
    <rPh sb="3" eb="4">
      <t>ブン</t>
    </rPh>
    <rPh sb="5" eb="7">
      <t>ヒョウジ</t>
    </rPh>
    <rPh sb="12" eb="14">
      <t>バアイ</t>
    </rPh>
    <rPh sb="16" eb="18">
      <t>ニュウリョク</t>
    </rPh>
    <rPh sb="18" eb="20">
      <t>ナイヨウ</t>
    </rPh>
    <rPh sb="21" eb="23">
      <t>サイド</t>
    </rPh>
    <rPh sb="24" eb="26">
      <t>カクニン</t>
    </rPh>
    <phoneticPr fontId="2"/>
  </si>
  <si>
    <t>A事業所</t>
    <rPh sb="1" eb="4">
      <t>ジギョウショ</t>
    </rPh>
    <phoneticPr fontId="2"/>
  </si>
  <si>
    <t>B事業所</t>
    <rPh sb="1" eb="4">
      <t>ジギョウショ</t>
    </rPh>
    <phoneticPr fontId="2"/>
  </si>
  <si>
    <t>①総費用額</t>
    <rPh sb="1" eb="2">
      <t>ソウ</t>
    </rPh>
    <rPh sb="2" eb="4">
      <t>ヒヨウ</t>
    </rPh>
    <rPh sb="4" eb="5">
      <t>ガク</t>
    </rPh>
    <phoneticPr fontId="2"/>
  </si>
  <si>
    <t>②給付費</t>
    <rPh sb="1" eb="3">
      <t>キュウフ</t>
    </rPh>
    <rPh sb="3" eb="4">
      <t>ヒ</t>
    </rPh>
    <phoneticPr fontId="2"/>
  </si>
  <si>
    <t>③利用者負担額</t>
    <rPh sb="1" eb="4">
      <t>リヨウシャ</t>
    </rPh>
    <rPh sb="4" eb="6">
      <t>フタン</t>
    </rPh>
    <rPh sb="6" eb="7">
      <t>ガク</t>
    </rPh>
    <phoneticPr fontId="2"/>
  </si>
  <si>
    <r>
      <t>　※※国保連上の利用者負担額は</t>
    </r>
    <r>
      <rPr>
        <b/>
        <u/>
        <sz val="14"/>
        <color rgb="FF0000FF"/>
        <rFont val="ＭＳ Ｐゴシック"/>
        <family val="3"/>
        <charset val="128"/>
      </rPr>
      <t/>
    </r>
    <rPh sb="3" eb="6">
      <t>コクホレン</t>
    </rPh>
    <rPh sb="6" eb="7">
      <t>ジョウ</t>
    </rPh>
    <rPh sb="8" eb="11">
      <t>リヨウシャ</t>
    </rPh>
    <rPh sb="11" eb="13">
      <t>フタン</t>
    </rPh>
    <rPh sb="13" eb="14">
      <t>ガク</t>
    </rPh>
    <phoneticPr fontId="2"/>
  </si>
  <si>
    <t>④自治体助成額</t>
    <rPh sb="1" eb="4">
      <t>ジチタイ</t>
    </rPh>
    <rPh sb="4" eb="7">
      <t>ジョセイガク</t>
    </rPh>
    <phoneticPr fontId="2"/>
  </si>
  <si>
    <r>
      <t>　　　　</t>
    </r>
    <r>
      <rPr>
        <b/>
        <u/>
        <sz val="12"/>
        <color rgb="FF0000FF"/>
        <rFont val="ＭＳ Ｐゴシック"/>
        <family val="3"/>
        <charset val="128"/>
      </rPr>
      <t>④+⑤</t>
    </r>
    <r>
      <rPr>
        <b/>
        <sz val="11"/>
        <color rgb="FFFF0000"/>
        <rFont val="ＭＳ Ｐゴシック"/>
        <family val="3"/>
        <charset val="128"/>
      </rPr>
      <t>で表示されます。</t>
    </r>
    <phoneticPr fontId="2"/>
  </si>
  <si>
    <t>⑤利用者の実負担額</t>
    <rPh sb="1" eb="4">
      <t>リヨウシャ</t>
    </rPh>
    <rPh sb="5" eb="6">
      <t>ジツ</t>
    </rPh>
    <rPh sb="6" eb="8">
      <t>フタン</t>
    </rPh>
    <rPh sb="8" eb="9">
      <t>ガク</t>
    </rPh>
    <phoneticPr fontId="2"/>
  </si>
  <si>
    <t>①×10％</t>
    <phoneticPr fontId="2"/>
  </si>
  <si>
    <t>①×3％</t>
    <phoneticPr fontId="2"/>
  </si>
  <si>
    <t>①×5％</t>
    <phoneticPr fontId="2"/>
  </si>
  <si>
    <t>（設例１）</t>
    <rPh sb="1" eb="3">
      <t>セツレイ</t>
    </rPh>
    <phoneticPr fontId="2"/>
  </si>
  <si>
    <t>AI10セルの上限月額は必ず入力してください。</t>
    <rPh sb="7" eb="9">
      <t>ジョウゲン</t>
    </rPh>
    <rPh sb="9" eb="11">
      <t>ゲツガク</t>
    </rPh>
    <rPh sb="12" eb="13">
      <t>カナラ</t>
    </rPh>
    <rPh sb="14" eb="16">
      <t>ニュウリョク</t>
    </rPh>
    <phoneticPr fontId="2"/>
  </si>
  <si>
    <t>AE10セルの上限月額は必ず入力してください。</t>
    <rPh sb="7" eb="9">
      <t>ジョウゲン</t>
    </rPh>
    <rPh sb="9" eb="11">
      <t>ゲツガク</t>
    </rPh>
    <rPh sb="12" eb="13">
      <t>カナラ</t>
    </rPh>
    <rPh sb="14" eb="16">
      <t>ニュウリョク</t>
    </rPh>
    <phoneticPr fontId="2"/>
  </si>
  <si>
    <t>A事業所（兄）</t>
    <rPh sb="1" eb="4">
      <t>ジギョウショ</t>
    </rPh>
    <rPh sb="5" eb="6">
      <t>アニ</t>
    </rPh>
    <phoneticPr fontId="2"/>
  </si>
  <si>
    <t>A事業所（弟）</t>
    <rPh sb="1" eb="4">
      <t>ジギョウショ</t>
    </rPh>
    <rPh sb="5" eb="6">
      <t>オトウト</t>
    </rPh>
    <phoneticPr fontId="2"/>
  </si>
  <si>
    <t>B事業所（兄）</t>
    <rPh sb="1" eb="4">
      <t>ジギョウショ</t>
    </rPh>
    <rPh sb="5" eb="6">
      <t>アニ</t>
    </rPh>
    <phoneticPr fontId="2"/>
  </si>
  <si>
    <t>B事業所（弟）</t>
    <rPh sb="1" eb="4">
      <t>ジギョウショ</t>
    </rPh>
    <rPh sb="5" eb="6">
      <t>オトウト</t>
    </rPh>
    <phoneticPr fontId="2"/>
  </si>
  <si>
    <t>（設例２）</t>
    <rPh sb="1" eb="3">
      <t>セツレイ</t>
    </rPh>
    <phoneticPr fontId="2"/>
  </si>
  <si>
    <r>
      <t>…</t>
    </r>
    <r>
      <rPr>
        <u/>
        <sz val="11"/>
        <rFont val="ＭＳ Ｐゴシック"/>
        <family val="3"/>
        <charset val="128"/>
      </rPr>
      <t>多子対象外児童の上限管理を行う場合</t>
    </r>
    <rPh sb="1" eb="3">
      <t>タシ</t>
    </rPh>
    <rPh sb="3" eb="6">
      <t>タイショウガイ</t>
    </rPh>
    <rPh sb="6" eb="8">
      <t>ジドウ</t>
    </rPh>
    <rPh sb="9" eb="11">
      <t>ジョウゲン</t>
    </rPh>
    <rPh sb="11" eb="13">
      <t>カンリ</t>
    </rPh>
    <rPh sb="14" eb="15">
      <t>オコナ</t>
    </rPh>
    <rPh sb="16" eb="18">
      <t>バアイ</t>
    </rPh>
    <phoneticPr fontId="2"/>
  </si>
  <si>
    <t>総費用額×5％（60,000×5％＝3,000円）　⇔　上限月額（4,600円）　のうち</t>
    <rPh sb="0" eb="1">
      <t>ソウ</t>
    </rPh>
    <rPh sb="1" eb="3">
      <t>ヒヨウ</t>
    </rPh>
    <rPh sb="3" eb="4">
      <t>ガク</t>
    </rPh>
    <rPh sb="23" eb="24">
      <t>エン</t>
    </rPh>
    <rPh sb="28" eb="30">
      <t>ジョウゲン</t>
    </rPh>
    <rPh sb="30" eb="32">
      <t>ゲツガク</t>
    </rPh>
    <rPh sb="38" eb="39">
      <t>エン</t>
    </rPh>
    <phoneticPr fontId="2"/>
  </si>
  <si>
    <t>A事業所の利用者負担額③の計算</t>
    <rPh sb="1" eb="4">
      <t>ジギョウショ</t>
    </rPh>
    <rPh sb="5" eb="8">
      <t>リヨウシャ</t>
    </rPh>
    <rPh sb="8" eb="10">
      <t>フタン</t>
    </rPh>
    <rPh sb="10" eb="11">
      <t>ガク</t>
    </rPh>
    <rPh sb="13" eb="15">
      <t>ケイサン</t>
    </rPh>
    <phoneticPr fontId="2"/>
  </si>
  <si>
    <t>B事業所の利用者負担額③の計算</t>
    <rPh sb="1" eb="4">
      <t>ジギョウショ</t>
    </rPh>
    <rPh sb="5" eb="8">
      <t>リヨウシャ</t>
    </rPh>
    <rPh sb="8" eb="10">
      <t>フタン</t>
    </rPh>
    <rPh sb="10" eb="11">
      <t>ガク</t>
    </rPh>
    <rPh sb="13" eb="15">
      <t>ケイサン</t>
    </rPh>
    <phoneticPr fontId="2"/>
  </si>
  <si>
    <t>A事業所で上限月額3,000円まで負担しているので、残りは1,600円（4,600-3,000）。</t>
    <rPh sb="1" eb="4">
      <t>ジギョウショ</t>
    </rPh>
    <rPh sb="5" eb="7">
      <t>ジョウゲン</t>
    </rPh>
    <rPh sb="7" eb="9">
      <t>ゲツガク</t>
    </rPh>
    <rPh sb="14" eb="15">
      <t>エン</t>
    </rPh>
    <rPh sb="17" eb="19">
      <t>フタン</t>
    </rPh>
    <rPh sb="26" eb="27">
      <t>ノコ</t>
    </rPh>
    <rPh sb="34" eb="35">
      <t>エン</t>
    </rPh>
    <phoneticPr fontId="2"/>
  </si>
  <si>
    <t>総費用額×5％（40,000×5％＝2,000円）　⇔　上限月額の残り（1,600円）　のうち</t>
    <rPh sb="0" eb="1">
      <t>ソウ</t>
    </rPh>
    <rPh sb="1" eb="3">
      <t>ヒヨウ</t>
    </rPh>
    <rPh sb="3" eb="4">
      <t>ガク</t>
    </rPh>
    <rPh sb="23" eb="24">
      <t>エン</t>
    </rPh>
    <rPh sb="28" eb="30">
      <t>ジョウゲン</t>
    </rPh>
    <rPh sb="30" eb="32">
      <t>ゲツガク</t>
    </rPh>
    <rPh sb="33" eb="34">
      <t>ノコ</t>
    </rPh>
    <rPh sb="41" eb="42">
      <t>エン</t>
    </rPh>
    <phoneticPr fontId="2"/>
  </si>
  <si>
    <t>上記以外は、設例１と同じ手順です。</t>
    <rPh sb="0" eb="2">
      <t>ジョウキ</t>
    </rPh>
    <rPh sb="2" eb="4">
      <t>イガイ</t>
    </rPh>
    <rPh sb="6" eb="8">
      <t>セツレイ</t>
    </rPh>
    <rPh sb="10" eb="11">
      <t>オナ</t>
    </rPh>
    <rPh sb="12" eb="14">
      <t>テジュン</t>
    </rPh>
    <phoneticPr fontId="2"/>
  </si>
  <si>
    <t>（設例３）</t>
    <rPh sb="1" eb="3">
      <t>セツレイ</t>
    </rPh>
    <phoneticPr fontId="2"/>
  </si>
  <si>
    <t>A事業所（兄）の利用者負担額③の計算</t>
    <rPh sb="1" eb="4">
      <t>ジギョウショ</t>
    </rPh>
    <rPh sb="5" eb="6">
      <t>アニ</t>
    </rPh>
    <rPh sb="8" eb="11">
      <t>リヨウシャ</t>
    </rPh>
    <rPh sb="11" eb="13">
      <t>フタン</t>
    </rPh>
    <rPh sb="13" eb="14">
      <t>ガク</t>
    </rPh>
    <rPh sb="16" eb="18">
      <t>ケイサン</t>
    </rPh>
    <phoneticPr fontId="2"/>
  </si>
  <si>
    <t>総費用額×10％（40,000×10％＝4,000円）　⇔　上限月額（4,600円）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40" eb="41">
      <t>エン</t>
    </rPh>
    <phoneticPr fontId="2"/>
  </si>
  <si>
    <t>A事業所（弟）の利用者負担額③の計算</t>
    <rPh sb="1" eb="4">
      <t>ジギョウショ</t>
    </rPh>
    <rPh sb="5" eb="6">
      <t>オトウト</t>
    </rPh>
    <rPh sb="8" eb="11">
      <t>リヨウシャ</t>
    </rPh>
    <rPh sb="11" eb="13">
      <t>フタン</t>
    </rPh>
    <rPh sb="13" eb="14">
      <t>ガク</t>
    </rPh>
    <rPh sb="16" eb="18">
      <t>ケイサン</t>
    </rPh>
    <phoneticPr fontId="2"/>
  </si>
  <si>
    <t>A事業所で上限月額4,000円まで負担しているので、残りは600円（4,600-4,000）。</t>
    <rPh sb="1" eb="4">
      <t>ジギョウショ</t>
    </rPh>
    <rPh sb="5" eb="7">
      <t>ジョウゲン</t>
    </rPh>
    <rPh sb="7" eb="9">
      <t>ゲツガク</t>
    </rPh>
    <rPh sb="14" eb="15">
      <t>エン</t>
    </rPh>
    <rPh sb="17" eb="19">
      <t>フタン</t>
    </rPh>
    <rPh sb="26" eb="27">
      <t>ノコ</t>
    </rPh>
    <rPh sb="32" eb="33">
      <t>エン</t>
    </rPh>
    <phoneticPr fontId="2"/>
  </si>
  <si>
    <t>総費用額×5％（40,000×5％＝2,000円）　⇔　上限月額の残り（600円）　のうち</t>
    <rPh sb="0" eb="1">
      <t>ソウ</t>
    </rPh>
    <rPh sb="1" eb="3">
      <t>ヒヨウ</t>
    </rPh>
    <rPh sb="3" eb="4">
      <t>ガク</t>
    </rPh>
    <rPh sb="23" eb="24">
      <t>エン</t>
    </rPh>
    <rPh sb="28" eb="30">
      <t>ジョウゲン</t>
    </rPh>
    <rPh sb="30" eb="32">
      <t>ゲツガク</t>
    </rPh>
    <rPh sb="33" eb="34">
      <t>ノコ</t>
    </rPh>
    <rPh sb="39" eb="40">
      <t>エン</t>
    </rPh>
    <phoneticPr fontId="2"/>
  </si>
  <si>
    <t>A事業所（兄・弟）で上限月額4,600円まで負担しているので、残りは0円（4,600-4,000-600）。</t>
    <rPh sb="1" eb="4">
      <t>ジギョウショ</t>
    </rPh>
    <rPh sb="5" eb="6">
      <t>アニ</t>
    </rPh>
    <rPh sb="7" eb="8">
      <t>オトウト</t>
    </rPh>
    <rPh sb="10" eb="12">
      <t>ジョウゲン</t>
    </rPh>
    <rPh sb="12" eb="14">
      <t>ゲツガク</t>
    </rPh>
    <rPh sb="19" eb="20">
      <t>エン</t>
    </rPh>
    <rPh sb="22" eb="24">
      <t>フタン</t>
    </rPh>
    <rPh sb="31" eb="32">
      <t>ノコ</t>
    </rPh>
    <rPh sb="35" eb="36">
      <t>エン</t>
    </rPh>
    <phoneticPr fontId="2"/>
  </si>
  <si>
    <t>総費用額×10％（30,000×10％＝3,000円）　⇔　上限月額の残り（0円）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35" eb="36">
      <t>ノコ</t>
    </rPh>
    <rPh sb="39" eb="40">
      <t>エン</t>
    </rPh>
    <phoneticPr fontId="2"/>
  </si>
  <si>
    <t>B事業所（兄）の利用者負担額③の計算</t>
    <rPh sb="1" eb="4">
      <t>ジギョウショ</t>
    </rPh>
    <rPh sb="5" eb="6">
      <t>アニ</t>
    </rPh>
    <rPh sb="8" eb="11">
      <t>リヨウシャ</t>
    </rPh>
    <rPh sb="11" eb="13">
      <t>フタン</t>
    </rPh>
    <rPh sb="13" eb="14">
      <t>ガク</t>
    </rPh>
    <rPh sb="16" eb="18">
      <t>ケイサン</t>
    </rPh>
    <phoneticPr fontId="2"/>
  </si>
  <si>
    <t>B事業所（弟）の利用者負担額③の計算</t>
    <rPh sb="1" eb="4">
      <t>ジギョウショ</t>
    </rPh>
    <rPh sb="5" eb="6">
      <t>オトウト</t>
    </rPh>
    <rPh sb="8" eb="11">
      <t>リヨウシャ</t>
    </rPh>
    <rPh sb="11" eb="13">
      <t>フタン</t>
    </rPh>
    <rPh sb="13" eb="14">
      <t>ガク</t>
    </rPh>
    <rPh sb="16" eb="18">
      <t>ケイサン</t>
    </rPh>
    <phoneticPr fontId="2"/>
  </si>
  <si>
    <t>総費用額×5％（25,000×5％＝1,250円）　⇔　上限月額の残り（0円）　のうち</t>
    <rPh sb="0" eb="1">
      <t>ソウ</t>
    </rPh>
    <rPh sb="1" eb="3">
      <t>ヒヨウ</t>
    </rPh>
    <rPh sb="3" eb="4">
      <t>ガク</t>
    </rPh>
    <rPh sb="23" eb="24">
      <t>エン</t>
    </rPh>
    <rPh sb="28" eb="30">
      <t>ジョウゲン</t>
    </rPh>
    <rPh sb="30" eb="32">
      <t>ゲツガク</t>
    </rPh>
    <rPh sb="33" eb="34">
      <t>ノコ</t>
    </rPh>
    <rPh sb="37" eb="38">
      <t>エン</t>
    </rPh>
    <phoneticPr fontId="2"/>
  </si>
  <si>
    <t>※以下登場する①～⑤は、「概要紹介」シート（２）の①～⑤と対応しています。</t>
    <rPh sb="1" eb="3">
      <t>イカ</t>
    </rPh>
    <rPh sb="3" eb="5">
      <t>トウジョウ</t>
    </rPh>
    <rPh sb="13" eb="15">
      <t>ガイヨウ</t>
    </rPh>
    <rPh sb="15" eb="17">
      <t>ショウカイ</t>
    </rPh>
    <rPh sb="29" eb="31">
      <t>タイオウ</t>
    </rPh>
    <phoneticPr fontId="2"/>
  </si>
  <si>
    <r>
      <t>※障害児児童発達支援等サービス（児童発達支援（医療型、居宅訪問型含む）、保育所等訪問支援）において、</t>
    </r>
    <r>
      <rPr>
        <b/>
        <u/>
        <sz val="14"/>
        <color rgb="FFFF0000"/>
        <rFont val="ＭＳ Ｐゴシック"/>
        <family val="3"/>
        <charset val="128"/>
      </rPr>
      <t/>
    </r>
    <rPh sb="1" eb="3">
      <t>ショウガイ</t>
    </rPh>
    <rPh sb="3" eb="4">
      <t>ジ</t>
    </rPh>
    <rPh sb="4" eb="6">
      <t>ジドウ</t>
    </rPh>
    <rPh sb="6" eb="8">
      <t>ハッタツ</t>
    </rPh>
    <rPh sb="8" eb="10">
      <t>シエン</t>
    </rPh>
    <rPh sb="10" eb="11">
      <t>トウ</t>
    </rPh>
    <rPh sb="16" eb="18">
      <t>ジドウ</t>
    </rPh>
    <rPh sb="18" eb="20">
      <t>ハッタツ</t>
    </rPh>
    <rPh sb="20" eb="22">
      <t>シエン</t>
    </rPh>
    <rPh sb="23" eb="25">
      <t>イリョウ</t>
    </rPh>
    <rPh sb="25" eb="26">
      <t>ガタ</t>
    </rPh>
    <rPh sb="27" eb="29">
      <t>キョタク</t>
    </rPh>
    <rPh sb="29" eb="31">
      <t>ホウモン</t>
    </rPh>
    <rPh sb="31" eb="32">
      <t>ガタ</t>
    </rPh>
    <rPh sb="32" eb="33">
      <t>フク</t>
    </rPh>
    <rPh sb="36" eb="38">
      <t>ホイク</t>
    </rPh>
    <rPh sb="38" eb="39">
      <t>ジョ</t>
    </rPh>
    <rPh sb="39" eb="40">
      <t>トウ</t>
    </rPh>
    <rPh sb="40" eb="42">
      <t>ホウモン</t>
    </rPh>
    <rPh sb="42" eb="44">
      <t>シエン</t>
    </rPh>
    <phoneticPr fontId="2"/>
  </si>
  <si>
    <t>※満3歳になって初めての4月1日から3年間が対象。</t>
    <rPh sb="1" eb="2">
      <t>マン</t>
    </rPh>
    <rPh sb="3" eb="4">
      <t>サイ</t>
    </rPh>
    <rPh sb="8" eb="9">
      <t>ハジ</t>
    </rPh>
    <rPh sb="13" eb="14">
      <t>ガツ</t>
    </rPh>
    <rPh sb="15" eb="16">
      <t>ニチ</t>
    </rPh>
    <rPh sb="19" eb="21">
      <t>ネンカン</t>
    </rPh>
    <rPh sb="22" eb="24">
      <t>タイショウ</t>
    </rPh>
    <phoneticPr fontId="2"/>
  </si>
  <si>
    <r>
      <rPr>
        <b/>
        <u/>
        <sz val="14"/>
        <rFont val="ＭＳ Ｐゴシック"/>
        <family val="3"/>
        <charset val="128"/>
      </rPr>
      <t>受給者証に記載</t>
    </r>
    <r>
      <rPr>
        <sz val="11"/>
        <rFont val="ＭＳ Ｐゴシック"/>
        <family val="3"/>
        <charset val="128"/>
      </rPr>
      <t>がありますので、ご確認ください。</t>
    </r>
    <rPh sb="0" eb="3">
      <t>ジュキュウシャ</t>
    </rPh>
    <rPh sb="3" eb="4">
      <t>ショウ</t>
    </rPh>
    <rPh sb="5" eb="7">
      <t>キサイ</t>
    </rPh>
    <rPh sb="16" eb="18">
      <t>カクニン</t>
    </rPh>
    <phoneticPr fontId="2"/>
  </si>
  <si>
    <t>無償化対象児童※</t>
    <rPh sb="0" eb="3">
      <t>ムショウカ</t>
    </rPh>
    <rPh sb="3" eb="5">
      <t>タイショウ</t>
    </rPh>
    <rPh sb="5" eb="7">
      <t>ジドウ</t>
    </rPh>
    <phoneticPr fontId="2"/>
  </si>
  <si>
    <t>上限月額⑥</t>
    <rPh sb="0" eb="2">
      <t>ジョウゲン</t>
    </rPh>
    <rPh sb="2" eb="4">
      <t>ゲツガク</t>
    </rPh>
    <phoneticPr fontId="2"/>
  </si>
  <si>
    <r>
      <t>　</t>
    </r>
    <r>
      <rPr>
        <b/>
        <u/>
        <sz val="14"/>
        <color rgb="FFFF0000"/>
        <rFont val="ＭＳ Ｐゴシック"/>
        <family val="3"/>
        <charset val="128"/>
      </rPr>
      <t>無償化対象児童</t>
    </r>
    <r>
      <rPr>
        <sz val="11"/>
        <rFont val="ＭＳ Ｐゴシック"/>
        <family val="3"/>
        <charset val="128"/>
      </rPr>
      <t>の請求を行う際は、以下のとおりとなります。</t>
    </r>
    <rPh sb="1" eb="4">
      <t>ムショウカ</t>
    </rPh>
    <rPh sb="4" eb="6">
      <t>タイショウ</t>
    </rPh>
    <rPh sb="6" eb="8">
      <t>ジドウ</t>
    </rPh>
    <phoneticPr fontId="2"/>
  </si>
  <si>
    <r>
      <rPr>
        <b/>
        <sz val="14"/>
        <rFont val="ＭＳ Ｐゴシック"/>
        <family val="3"/>
        <charset val="128"/>
      </rPr>
      <t>受給者証</t>
    </r>
    <r>
      <rPr>
        <sz val="11"/>
        <rFont val="ＭＳ Ｐゴシック"/>
        <family val="3"/>
        <charset val="128"/>
      </rPr>
      <t>に
記載の金額</t>
    </r>
    <rPh sb="0" eb="3">
      <t>ジュキュウシャ</t>
    </rPh>
    <rPh sb="3" eb="4">
      <t>ショウ</t>
    </rPh>
    <rPh sb="6" eb="8">
      <t>キサイ</t>
    </rPh>
    <rPh sb="9" eb="11">
      <t>キンガク</t>
    </rPh>
    <phoneticPr fontId="2"/>
  </si>
  <si>
    <r>
      <t>…</t>
    </r>
    <r>
      <rPr>
        <b/>
        <u/>
        <sz val="14"/>
        <color rgb="FFFF0000"/>
        <rFont val="ＭＳ Ｐゴシック"/>
        <family val="3"/>
        <charset val="128"/>
      </rPr>
      <t>第2子軽減対象</t>
    </r>
    <r>
      <rPr>
        <u/>
        <sz val="11"/>
        <rFont val="ＭＳ Ｐゴシック"/>
        <family val="3"/>
        <charset val="128"/>
      </rPr>
      <t>児童の上限管理を行う場合</t>
    </r>
    <rPh sb="1" eb="2">
      <t>ダイ</t>
    </rPh>
    <rPh sb="3" eb="4">
      <t>シ</t>
    </rPh>
    <rPh sb="4" eb="6">
      <t>ケイゲン</t>
    </rPh>
    <rPh sb="6" eb="8">
      <t>タイショウ</t>
    </rPh>
    <rPh sb="8" eb="10">
      <t>ジドウ</t>
    </rPh>
    <rPh sb="11" eb="13">
      <t>ジョウゲン</t>
    </rPh>
    <rPh sb="13" eb="15">
      <t>カンリ</t>
    </rPh>
    <rPh sb="16" eb="17">
      <t>オコナ</t>
    </rPh>
    <rPh sb="18" eb="20">
      <t>バアイ</t>
    </rPh>
    <phoneticPr fontId="2"/>
  </si>
  <si>
    <r>
      <t>それぞれの事業所・請求ごとに</t>
    </r>
    <r>
      <rPr>
        <b/>
        <u/>
        <sz val="11"/>
        <color rgb="FFFF0000"/>
        <rFont val="ＭＳ Ｐゴシック"/>
        <family val="3"/>
        <charset val="128"/>
      </rPr>
      <t>総費用額を入力</t>
    </r>
    <r>
      <rPr>
        <sz val="11"/>
        <rFont val="ＭＳ Ｐゴシック"/>
        <family val="3"/>
        <charset val="128"/>
      </rPr>
      <t>してください。</t>
    </r>
    <rPh sb="5" eb="8">
      <t>ジギョウショ</t>
    </rPh>
    <rPh sb="9" eb="11">
      <t>セイキュウ</t>
    </rPh>
    <rPh sb="14" eb="15">
      <t>ソウ</t>
    </rPh>
    <rPh sb="15" eb="17">
      <t>ヒヨウ</t>
    </rPh>
    <rPh sb="17" eb="18">
      <t>ガク</t>
    </rPh>
    <rPh sb="19" eb="21">
      <t>ニュウリョク</t>
    </rPh>
    <phoneticPr fontId="2"/>
  </si>
  <si>
    <t>※同一事業所で他サービスを使用している場合や、兄弟合算の場合も同様に</t>
    <rPh sb="1" eb="3">
      <t>ドウイツ</t>
    </rPh>
    <rPh sb="3" eb="6">
      <t>ジギョウショ</t>
    </rPh>
    <rPh sb="7" eb="8">
      <t>タ</t>
    </rPh>
    <rPh sb="13" eb="15">
      <t>シヨウ</t>
    </rPh>
    <rPh sb="19" eb="21">
      <t>バアイ</t>
    </rPh>
    <rPh sb="23" eb="25">
      <t>キョウダイ</t>
    </rPh>
    <rPh sb="25" eb="27">
      <t>ガッサン</t>
    </rPh>
    <rPh sb="28" eb="30">
      <t>バアイ</t>
    </rPh>
    <phoneticPr fontId="2"/>
  </si>
  <si>
    <t xml:space="preserve"> 　請求ごとに行を分けて入力してください。</t>
    <rPh sb="2" eb="4">
      <t>セイキュウ</t>
    </rPh>
    <rPh sb="7" eb="8">
      <t>ギョウ</t>
    </rPh>
    <rPh sb="9" eb="10">
      <t>ワ</t>
    </rPh>
    <rPh sb="12" eb="14">
      <t>ニュウリョク</t>
    </rPh>
    <phoneticPr fontId="2"/>
  </si>
  <si>
    <r>
      <t>※入力順に決まりはありませんが、</t>
    </r>
    <r>
      <rPr>
        <b/>
        <u/>
        <sz val="12"/>
        <color rgb="FFFF0000"/>
        <rFont val="ＭＳ Ｐゴシック"/>
        <family val="3"/>
        <charset val="128"/>
      </rPr>
      <t>【総費用額の多い順】</t>
    </r>
    <r>
      <rPr>
        <sz val="11"/>
        <rFont val="ＭＳ Ｐゴシック"/>
        <family val="3"/>
        <charset val="128"/>
      </rPr>
      <t>を推奨しています。</t>
    </r>
    <rPh sb="1" eb="3">
      <t>ニュウリョク</t>
    </rPh>
    <rPh sb="3" eb="4">
      <t>ジュン</t>
    </rPh>
    <rPh sb="5" eb="6">
      <t>キ</t>
    </rPh>
    <rPh sb="17" eb="18">
      <t>ソウ</t>
    </rPh>
    <rPh sb="18" eb="20">
      <t>ヒヨウ</t>
    </rPh>
    <rPh sb="20" eb="21">
      <t>ガク</t>
    </rPh>
    <rPh sb="22" eb="23">
      <t>オオ</t>
    </rPh>
    <rPh sb="24" eb="25">
      <t>ジュン</t>
    </rPh>
    <rPh sb="27" eb="29">
      <t>スイショウ</t>
    </rPh>
    <phoneticPr fontId="2"/>
  </si>
  <si>
    <r>
      <t>　 国保連に提出する</t>
    </r>
    <r>
      <rPr>
        <u/>
        <sz val="11"/>
        <color rgb="FF0000FF"/>
        <rFont val="ＭＳ Ｐゴシック"/>
        <family val="3"/>
        <charset val="128"/>
      </rPr>
      <t>「上限管理結果票」と同じ順番</t>
    </r>
    <r>
      <rPr>
        <sz val="11"/>
        <rFont val="ＭＳ Ｐゴシック"/>
        <family val="3"/>
        <charset val="128"/>
      </rPr>
      <t>になっていることをご確認ください。</t>
    </r>
    <rPh sb="2" eb="5">
      <t>コクホレン</t>
    </rPh>
    <rPh sb="6" eb="8">
      <t>テイシュツ</t>
    </rPh>
    <rPh sb="11" eb="13">
      <t>ジョウゲン</t>
    </rPh>
    <rPh sb="13" eb="15">
      <t>カンリ</t>
    </rPh>
    <rPh sb="15" eb="17">
      <t>ケッカ</t>
    </rPh>
    <rPh sb="17" eb="18">
      <t>ヒョウ</t>
    </rPh>
    <rPh sb="20" eb="21">
      <t>オナ</t>
    </rPh>
    <rPh sb="22" eb="24">
      <t>ジュンバン</t>
    </rPh>
    <rPh sb="34" eb="36">
      <t>カクニン</t>
    </rPh>
    <phoneticPr fontId="2"/>
  </si>
  <si>
    <r>
      <t>次に、事業所・請求ごとに</t>
    </r>
    <r>
      <rPr>
        <b/>
        <u/>
        <sz val="11"/>
        <color rgb="FFFF0000"/>
        <rFont val="ＭＳ Ｐゴシック"/>
        <family val="3"/>
        <charset val="128"/>
      </rPr>
      <t>上限管理結果を入力</t>
    </r>
    <r>
      <rPr>
        <sz val="11"/>
        <rFont val="ＭＳ Ｐゴシック"/>
        <family val="3"/>
        <charset val="128"/>
      </rPr>
      <t>してください。</t>
    </r>
    <rPh sb="0" eb="1">
      <t>ツギ</t>
    </rPh>
    <rPh sb="3" eb="6">
      <t>ジギョウショ</t>
    </rPh>
    <rPh sb="7" eb="9">
      <t>セイキュウ</t>
    </rPh>
    <rPh sb="12" eb="14">
      <t>ジョウゲン</t>
    </rPh>
    <rPh sb="14" eb="16">
      <t>カンリ</t>
    </rPh>
    <rPh sb="16" eb="18">
      <t>ケッカ</t>
    </rPh>
    <rPh sb="19" eb="21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</si>
  <si>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4,000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5" eb="17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</si>
  <si>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600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3" eb="15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</si>
  <si>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1" eb="13">
      <t>ニュウリョク</t>
    </rPh>
    <phoneticPr fontId="2"/>
  </si>
  <si>
    <r>
      <t>　　すべて入力後、国保連に提出する</t>
    </r>
    <r>
      <rPr>
        <b/>
        <u/>
        <sz val="11"/>
        <color rgb="FFFF0000"/>
        <rFont val="ＭＳ Ｐゴシック"/>
        <family val="3"/>
        <charset val="128"/>
      </rPr>
      <t>「上限管理結果票」の「管理結果後利用者負担額」欄と同じ内容</t>
    </r>
    <r>
      <rPr>
        <sz val="11"/>
        <rFont val="ＭＳ Ｐゴシック"/>
        <family val="3"/>
        <charset val="128"/>
      </rPr>
      <t>に</t>
    </r>
    <rPh sb="5" eb="7">
      <t>ニュウリョク</t>
    </rPh>
    <rPh sb="7" eb="8">
      <t>ゴ</t>
    </rPh>
    <rPh sb="40" eb="41">
      <t>ラン</t>
    </rPh>
    <phoneticPr fontId="2"/>
  </si>
  <si>
    <t>利用者負担額（3％）、調整後確定利用者負担額、自治体助成額は自動計算です。</t>
    <rPh sb="11" eb="14">
      <t>チョウセイゴ</t>
    </rPh>
    <rPh sb="14" eb="16">
      <t>カクテイ</t>
    </rPh>
    <rPh sb="16" eb="22">
      <t>リヨウシャフタンガク</t>
    </rPh>
    <rPh sb="23" eb="26">
      <t>ジチタイ</t>
    </rPh>
    <rPh sb="26" eb="29">
      <t>ジョセイガク</t>
    </rPh>
    <rPh sb="30" eb="32">
      <t>ジドウ</t>
    </rPh>
    <rPh sb="32" eb="34">
      <t>ケイサン</t>
    </rPh>
    <phoneticPr fontId="2"/>
  </si>
  <si>
    <r>
      <t>最後にN3セルに、赤字の警告文「</t>
    </r>
    <r>
      <rPr>
        <b/>
        <sz val="11"/>
        <color rgb="FFFF0000"/>
        <rFont val="ＭＳ Ｐゴシック"/>
        <family val="3"/>
        <charset val="128"/>
      </rPr>
      <t>エラー：利用者負担額（10%）が上限月額を超えています！</t>
    </r>
    <r>
      <rPr>
        <sz val="11"/>
        <rFont val="ＭＳ Ｐゴシック"/>
        <family val="3"/>
        <charset val="128"/>
      </rPr>
      <t>」が</t>
    </r>
    <rPh sb="0" eb="2">
      <t>サイゴ</t>
    </rPh>
    <rPh sb="9" eb="11">
      <t>アカジ</t>
    </rPh>
    <rPh sb="12" eb="14">
      <t>ケイコク</t>
    </rPh>
    <rPh sb="14" eb="15">
      <t>ブン</t>
    </rPh>
    <phoneticPr fontId="2"/>
  </si>
  <si>
    <t>※警告文が表示されている場合は、いま一度、入力内容をご確認ください。</t>
    <rPh sb="1" eb="3">
      <t>ケイコク</t>
    </rPh>
    <rPh sb="3" eb="4">
      <t>ブン</t>
    </rPh>
    <rPh sb="5" eb="7">
      <t>ヒョウジ</t>
    </rPh>
    <rPh sb="12" eb="14">
      <t>バアイ</t>
    </rPh>
    <rPh sb="18" eb="20">
      <t>イチド</t>
    </rPh>
    <rPh sb="21" eb="23">
      <t>ニュウリョク</t>
    </rPh>
    <rPh sb="23" eb="25">
      <t>ナイヨウ</t>
    </rPh>
    <rPh sb="27" eb="29">
      <t>カクニン</t>
    </rPh>
    <phoneticPr fontId="2"/>
  </si>
  <si>
    <t>A事業所（兄）で上限月額4,000円まで負担しているので、残りは600円（4,600-4,000）。</t>
    <rPh sb="1" eb="4">
      <t>ジギョウショ</t>
    </rPh>
    <rPh sb="5" eb="6">
      <t>アニ</t>
    </rPh>
    <rPh sb="8" eb="10">
      <t>ジョウゲン</t>
    </rPh>
    <rPh sb="10" eb="12">
      <t>ゲツガク</t>
    </rPh>
    <rPh sb="17" eb="18">
      <t>エン</t>
    </rPh>
    <rPh sb="20" eb="22">
      <t>フタン</t>
    </rPh>
    <rPh sb="29" eb="30">
      <t>ノコ</t>
    </rPh>
    <rPh sb="35" eb="36">
      <t>エン</t>
    </rPh>
    <phoneticPr fontId="2"/>
  </si>
  <si>
    <t>総費用額×10％（20,000×10％＝2,000円）　⇔　上限月額の残り（600円）　のうち</t>
    <rPh sb="0" eb="1">
      <t>ソウ</t>
    </rPh>
    <rPh sb="1" eb="3">
      <t>ヒヨウ</t>
    </rPh>
    <rPh sb="3" eb="4">
      <t>ガク</t>
    </rPh>
    <rPh sb="25" eb="26">
      <t>エン</t>
    </rPh>
    <rPh sb="30" eb="32">
      <t>ジョウゲン</t>
    </rPh>
    <rPh sb="32" eb="34">
      <t>ゲツガク</t>
    </rPh>
    <rPh sb="35" eb="36">
      <t>ノコ</t>
    </rPh>
    <rPh sb="41" eb="42">
      <t>エン</t>
    </rPh>
    <phoneticPr fontId="2"/>
  </si>
  <si>
    <t>B事業所（兄・弟）の利用者負担額③の計算</t>
    <rPh sb="1" eb="4">
      <t>ジギョウショ</t>
    </rPh>
    <rPh sb="5" eb="6">
      <t>アニ</t>
    </rPh>
    <rPh sb="7" eb="8">
      <t>オトウト</t>
    </rPh>
    <rPh sb="10" eb="13">
      <t>リヨウシャ</t>
    </rPh>
    <rPh sb="13" eb="15">
      <t>フタン</t>
    </rPh>
    <rPh sb="15" eb="16">
      <t>ガク</t>
    </rPh>
    <rPh sb="18" eb="20">
      <t>ケイサン</t>
    </rPh>
    <phoneticPr fontId="2"/>
  </si>
  <si>
    <t>A事業所（兄・弟）で上限月額4,600円まで負担しているので、残りは0円（4,600-4,600）。</t>
    <rPh sb="1" eb="4">
      <t>ジギョウショ</t>
    </rPh>
    <rPh sb="5" eb="6">
      <t>アニ</t>
    </rPh>
    <rPh sb="7" eb="8">
      <t>オトウト</t>
    </rPh>
    <rPh sb="10" eb="12">
      <t>ジョウゲン</t>
    </rPh>
    <rPh sb="12" eb="14">
      <t>ゲツガク</t>
    </rPh>
    <rPh sb="19" eb="20">
      <t>エン</t>
    </rPh>
    <rPh sb="22" eb="24">
      <t>フタン</t>
    </rPh>
    <rPh sb="31" eb="32">
      <t>ノコ</t>
    </rPh>
    <rPh sb="35" eb="36">
      <t>エン</t>
    </rPh>
    <phoneticPr fontId="2"/>
  </si>
  <si>
    <t>総費用額×10％（兄1,000円、弟800円）　⇔　上限月額の残り（0円）　のうち</t>
    <rPh sb="0" eb="1">
      <t>ソウ</t>
    </rPh>
    <rPh sb="1" eb="3">
      <t>ヒヨウ</t>
    </rPh>
    <rPh sb="3" eb="4">
      <t>ガク</t>
    </rPh>
    <rPh sb="9" eb="10">
      <t>アニ</t>
    </rPh>
    <rPh sb="15" eb="16">
      <t>エン</t>
    </rPh>
    <rPh sb="17" eb="18">
      <t>オトウト</t>
    </rPh>
    <rPh sb="21" eb="22">
      <t>エン</t>
    </rPh>
    <rPh sb="26" eb="28">
      <t>ジョウゲン</t>
    </rPh>
    <rPh sb="28" eb="30">
      <t>ゲツガク</t>
    </rPh>
    <rPh sb="31" eb="32">
      <t>ノコ</t>
    </rPh>
    <rPh sb="35" eb="36">
      <t>エン</t>
    </rPh>
    <phoneticPr fontId="2"/>
  </si>
  <si>
    <r>
      <t>　　なっていることを確認し、</t>
    </r>
    <r>
      <rPr>
        <u/>
        <sz val="11"/>
        <color rgb="FF0000FF"/>
        <rFont val="ＭＳ Ｐゴシック"/>
        <family val="3"/>
        <charset val="128"/>
      </rPr>
      <t>P24セル（か）が上限月額⑥と一致</t>
    </r>
    <r>
      <rPr>
        <sz val="11"/>
        <rFont val="ＭＳ Ｐゴシック"/>
        <family val="3"/>
        <charset val="128"/>
      </rPr>
      <t>していることを確認してください。</t>
    </r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</si>
  <si>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3,000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5" eb="17">
      <t>ニュウリョク</t>
    </rPh>
    <phoneticPr fontId="2"/>
  </si>
  <si>
    <r>
      <t>小さいほうの値（</t>
    </r>
    <r>
      <rPr>
        <b/>
        <sz val="11"/>
        <color rgb="FFFF0000"/>
        <rFont val="ＭＳ Ｐゴシック"/>
        <family val="3"/>
        <charset val="128"/>
      </rPr>
      <t>1,600</t>
    </r>
    <r>
      <rPr>
        <sz val="11"/>
        <rFont val="ＭＳ Ｐゴシック"/>
        <family val="3"/>
        <charset val="128"/>
      </rPr>
      <t>）を入力。</t>
    </r>
    <rPh sb="0" eb="1">
      <t>チイ</t>
    </rPh>
    <rPh sb="6" eb="7">
      <t>アタイ</t>
    </rPh>
    <rPh sb="15" eb="17">
      <t>ニュウリョク</t>
    </rPh>
    <phoneticPr fontId="2"/>
  </si>
  <si>
    <t>　１．一般的モデル（第２子軽減の場合）</t>
    <rPh sb="3" eb="6">
      <t>イッパンテキ</t>
    </rPh>
    <rPh sb="10" eb="11">
      <t>ダイ</t>
    </rPh>
    <rPh sb="12" eb="13">
      <t>シ</t>
    </rPh>
    <rPh sb="13" eb="15">
      <t>ケイゲン</t>
    </rPh>
    <rPh sb="16" eb="18">
      <t>バアイ</t>
    </rPh>
    <phoneticPr fontId="2"/>
  </si>
  <si>
    <r>
      <t>他自治体においては、本人負担額＝</t>
    </r>
    <r>
      <rPr>
        <u/>
        <sz val="12"/>
        <color rgb="FFFF0000"/>
        <rFont val="ＭＳ Ｐゴシック"/>
        <family val="3"/>
        <charset val="128"/>
      </rPr>
      <t>総費用額×5％</t>
    </r>
    <r>
      <rPr>
        <sz val="11"/>
        <rFont val="ＭＳ Ｐゴシック"/>
        <family val="3"/>
        <charset val="128"/>
      </rPr>
      <t>（切捨）となる（</t>
    </r>
    <r>
      <rPr>
        <b/>
        <sz val="14"/>
        <color rgb="FFFF0000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</rPr>
      <t>）ところを、</t>
    </r>
    <rPh sb="0" eb="1">
      <t>ホカ</t>
    </rPh>
    <rPh sb="1" eb="4">
      <t>ジチタイ</t>
    </rPh>
    <rPh sb="10" eb="12">
      <t>ホンニン</t>
    </rPh>
    <rPh sb="12" eb="14">
      <t>フタン</t>
    </rPh>
    <rPh sb="14" eb="15">
      <t>ガク</t>
    </rPh>
    <rPh sb="16" eb="17">
      <t>ソウ</t>
    </rPh>
    <rPh sb="17" eb="19">
      <t>ヒヨウ</t>
    </rPh>
    <rPh sb="19" eb="20">
      <t>ガク</t>
    </rPh>
    <rPh sb="24" eb="26">
      <t>キリス</t>
    </rPh>
    <phoneticPr fontId="2"/>
  </si>
  <si>
    <t>◆多子軽減対象シート設例</t>
    <rPh sb="1" eb="3">
      <t>タシ</t>
    </rPh>
    <rPh sb="3" eb="5">
      <t>ケイゲン</t>
    </rPh>
    <rPh sb="5" eb="7">
      <t>タイショウ</t>
    </rPh>
    <rPh sb="10" eb="12">
      <t>セツレイ</t>
    </rPh>
    <phoneticPr fontId="2"/>
  </si>
  <si>
    <r>
      <t>…</t>
    </r>
    <r>
      <rPr>
        <b/>
        <u/>
        <sz val="11"/>
        <color rgb="FF0000FF"/>
        <rFont val="ＭＳ Ｐゴシック"/>
        <family val="3"/>
        <charset val="128"/>
      </rPr>
      <t>軽減対象外の兄</t>
    </r>
    <r>
      <rPr>
        <u/>
        <sz val="11"/>
        <rFont val="ＭＳ Ｐゴシック"/>
        <family val="3"/>
        <charset val="128"/>
      </rPr>
      <t>と</t>
    </r>
    <r>
      <rPr>
        <b/>
        <u/>
        <sz val="11"/>
        <color rgb="FF0000FF"/>
        <rFont val="ＭＳ Ｐゴシック"/>
        <family val="3"/>
        <charset val="128"/>
      </rPr>
      <t>第2子軽減対象の弟</t>
    </r>
    <r>
      <rPr>
        <u/>
        <sz val="11"/>
        <rFont val="ＭＳ Ｐゴシック"/>
        <family val="3"/>
        <charset val="128"/>
      </rPr>
      <t>の上限管理</t>
    </r>
    <r>
      <rPr>
        <b/>
        <u/>
        <sz val="14"/>
        <color rgb="FFFF0000"/>
        <rFont val="ＭＳ Ｐゴシック"/>
        <family val="3"/>
        <charset val="128"/>
      </rPr>
      <t>（兄弟合算）</t>
    </r>
    <r>
      <rPr>
        <u/>
        <sz val="11"/>
        <rFont val="ＭＳ Ｐゴシック"/>
        <family val="3"/>
        <charset val="128"/>
      </rPr>
      <t>を行う場合</t>
    </r>
    <rPh sb="1" eb="3">
      <t>ケイゲン</t>
    </rPh>
    <rPh sb="3" eb="5">
      <t>タイショウ</t>
    </rPh>
    <rPh sb="5" eb="6">
      <t>ガイ</t>
    </rPh>
    <rPh sb="7" eb="8">
      <t>アニ</t>
    </rPh>
    <rPh sb="9" eb="10">
      <t>ダイ</t>
    </rPh>
    <rPh sb="11" eb="12">
      <t>シ</t>
    </rPh>
    <rPh sb="12" eb="14">
      <t>ケイゲン</t>
    </rPh>
    <rPh sb="14" eb="16">
      <t>タイショウ</t>
    </rPh>
    <rPh sb="17" eb="18">
      <t>オトウト</t>
    </rPh>
    <rPh sb="19" eb="21">
      <t>ジョウゲン</t>
    </rPh>
    <rPh sb="21" eb="23">
      <t>カンリ</t>
    </rPh>
    <rPh sb="24" eb="26">
      <t>キョウダイ</t>
    </rPh>
    <rPh sb="26" eb="28">
      <t>ガッサン</t>
    </rPh>
    <rPh sb="30" eb="31">
      <t>オコナ</t>
    </rPh>
    <rPh sb="32" eb="34">
      <t>バアイ</t>
    </rPh>
    <phoneticPr fontId="2"/>
  </si>
  <si>
    <r>
      <t>最後にN3セルに、赤字の警告文</t>
    </r>
    <r>
      <rPr>
        <b/>
        <u/>
        <sz val="11"/>
        <color rgb="FFFF0000"/>
        <rFont val="ＭＳ Ｐゴシック"/>
        <family val="3"/>
        <charset val="128"/>
      </rPr>
      <t>「エラー：利用者負担額（10%）が上限月額を超えています！」</t>
    </r>
    <r>
      <rPr>
        <sz val="11"/>
        <rFont val="ＭＳ Ｐゴシック"/>
        <family val="3"/>
        <charset val="128"/>
      </rPr>
      <t>が</t>
    </r>
    <rPh sb="0" eb="2">
      <t>サイゴ</t>
    </rPh>
    <rPh sb="9" eb="11">
      <t>アカジ</t>
    </rPh>
    <rPh sb="12" eb="14">
      <t>ケイコク</t>
    </rPh>
    <rPh sb="14" eb="15">
      <t>ブン</t>
    </rPh>
    <phoneticPr fontId="2"/>
  </si>
  <si>
    <r>
      <t>…</t>
    </r>
    <r>
      <rPr>
        <u/>
        <sz val="11"/>
        <rFont val="ＭＳ Ｐゴシック"/>
        <family val="3"/>
        <charset val="128"/>
      </rPr>
      <t>上限管理を行わない場合（</t>
    </r>
    <r>
      <rPr>
        <u/>
        <sz val="11"/>
        <color rgb="FF0000FF"/>
        <rFont val="ＭＳ Ｐゴシック"/>
        <family val="3"/>
        <charset val="128"/>
      </rPr>
      <t>第２子軽減対象</t>
    </r>
    <r>
      <rPr>
        <u/>
        <sz val="11"/>
        <rFont val="ＭＳ Ｐゴシック"/>
        <family val="3"/>
        <charset val="128"/>
      </rPr>
      <t>児童）</t>
    </r>
    <rPh sb="1" eb="3">
      <t>ジョウゲン</t>
    </rPh>
    <rPh sb="3" eb="5">
      <t>カンリ</t>
    </rPh>
    <rPh sb="6" eb="7">
      <t>オコナ</t>
    </rPh>
    <rPh sb="10" eb="12">
      <t>バアイ</t>
    </rPh>
    <rPh sb="13" eb="14">
      <t>ダイ</t>
    </rPh>
    <rPh sb="15" eb="16">
      <t>シ</t>
    </rPh>
    <rPh sb="16" eb="18">
      <t>ケイゲン</t>
    </rPh>
    <rPh sb="18" eb="20">
      <t>タイショウ</t>
    </rPh>
    <rPh sb="20" eb="22">
      <t>ジドウ</t>
    </rPh>
    <phoneticPr fontId="2"/>
  </si>
  <si>
    <r>
      <t>…</t>
    </r>
    <r>
      <rPr>
        <u/>
        <sz val="11"/>
        <rFont val="ＭＳ Ｐゴシック"/>
        <family val="3"/>
        <charset val="128"/>
      </rPr>
      <t>上限管理を行わない場合（</t>
    </r>
    <r>
      <rPr>
        <u/>
        <sz val="11"/>
        <color rgb="FFFF0000"/>
        <rFont val="ＭＳ Ｐゴシック"/>
        <family val="3"/>
        <charset val="128"/>
      </rPr>
      <t>多子対象外</t>
    </r>
    <r>
      <rPr>
        <u/>
        <sz val="11"/>
        <rFont val="ＭＳ Ｐゴシック"/>
        <family val="3"/>
        <charset val="128"/>
      </rPr>
      <t>児童）</t>
    </r>
    <rPh sb="1" eb="3">
      <t>ジョウゲン</t>
    </rPh>
    <rPh sb="3" eb="5">
      <t>カンリ</t>
    </rPh>
    <rPh sb="6" eb="7">
      <t>オコナ</t>
    </rPh>
    <rPh sb="10" eb="12">
      <t>バアイ</t>
    </rPh>
    <rPh sb="13" eb="15">
      <t>タシ</t>
    </rPh>
    <rPh sb="15" eb="18">
      <t>タイショウガイ</t>
    </rPh>
    <rPh sb="18" eb="20">
      <t>ジドウ</t>
    </rPh>
    <phoneticPr fontId="2"/>
  </si>
  <si>
    <r>
      <rPr>
        <u/>
        <sz val="14"/>
        <color rgb="FF0000FF"/>
        <rFont val="ＭＳ Ｐゴシック"/>
        <family val="3"/>
        <charset val="128"/>
      </rPr>
      <t>第２子軽減対象</t>
    </r>
    <r>
      <rPr>
        <u/>
        <sz val="14"/>
        <rFont val="ＭＳ Ｐゴシック"/>
        <family val="3"/>
        <charset val="128"/>
      </rPr>
      <t>児童の場合</t>
    </r>
    <rPh sb="0" eb="1">
      <t>ダイ</t>
    </rPh>
    <rPh sb="2" eb="3">
      <t>シ</t>
    </rPh>
    <rPh sb="3" eb="5">
      <t>ケイゲン</t>
    </rPh>
    <rPh sb="5" eb="7">
      <t>タイショウ</t>
    </rPh>
    <rPh sb="7" eb="9">
      <t>ジドウ</t>
    </rPh>
    <rPh sb="10" eb="12">
      <t>バアイ</t>
    </rPh>
    <phoneticPr fontId="2"/>
  </si>
  <si>
    <r>
      <rPr>
        <u/>
        <sz val="14"/>
        <color rgb="FFFF0000"/>
        <rFont val="ＭＳ Ｐゴシック"/>
        <family val="3"/>
        <charset val="128"/>
      </rPr>
      <t>多子対象外</t>
    </r>
    <r>
      <rPr>
        <u/>
        <sz val="14"/>
        <rFont val="ＭＳ Ｐゴシック"/>
        <family val="3"/>
        <charset val="128"/>
      </rPr>
      <t>児童の場合</t>
    </r>
    <rPh sb="0" eb="2">
      <t>タシ</t>
    </rPh>
    <rPh sb="2" eb="5">
      <t>タイショウガイ</t>
    </rPh>
    <rPh sb="5" eb="7">
      <t>ジドウ</t>
    </rPh>
    <rPh sb="8" eb="10">
      <t>バアイ</t>
    </rPh>
    <phoneticPr fontId="2"/>
  </si>
  <si>
    <r>
      <t>　※上記のサービスにおいては、</t>
    </r>
    <r>
      <rPr>
        <b/>
        <u/>
        <sz val="14"/>
        <color rgb="FFFF0000"/>
        <rFont val="ＭＳ Ｐゴシック"/>
        <family val="3"/>
        <charset val="128"/>
      </rPr>
      <t>本人負担額を１０％</t>
    </r>
    <r>
      <rPr>
        <u/>
        <sz val="12"/>
        <rFont val="ＭＳ Ｐゴシック"/>
        <family val="3"/>
        <charset val="128"/>
      </rPr>
      <t>（障害児通所・第2子軽減の場合５％）</t>
    </r>
    <r>
      <rPr>
        <b/>
        <u/>
        <sz val="14"/>
        <color rgb="FFFF0000"/>
        <rFont val="ＭＳ Ｐゴシック"/>
        <family val="3"/>
        <charset val="128"/>
      </rPr>
      <t>から</t>
    </r>
    <rPh sb="2" eb="4">
      <t>ジョウキ</t>
    </rPh>
    <rPh sb="15" eb="17">
      <t>ホンニン</t>
    </rPh>
    <rPh sb="17" eb="19">
      <t>フタン</t>
    </rPh>
    <rPh sb="19" eb="20">
      <t>ガク</t>
    </rPh>
    <rPh sb="25" eb="27">
      <t>ショウガイ</t>
    </rPh>
    <rPh sb="27" eb="28">
      <t>ジ</t>
    </rPh>
    <rPh sb="28" eb="30">
      <t>ツウショ</t>
    </rPh>
    <rPh sb="31" eb="32">
      <t>ダイ</t>
    </rPh>
    <rPh sb="33" eb="34">
      <t>シ</t>
    </rPh>
    <rPh sb="34" eb="36">
      <t>ケイゲン</t>
    </rPh>
    <rPh sb="37" eb="39">
      <t>バアイ</t>
    </rPh>
    <phoneticPr fontId="2"/>
  </si>
  <si>
    <r>
      <rPr>
        <b/>
        <u/>
        <sz val="14"/>
        <color rgb="FFFF0000"/>
        <rFont val="ＭＳ Ｐゴシック"/>
        <family val="3"/>
        <charset val="128"/>
      </rPr>
      <t>３％に軽減し、</t>
    </r>
    <r>
      <rPr>
        <sz val="11"/>
        <rFont val="ＭＳ Ｐゴシック"/>
        <family val="3"/>
        <charset val="128"/>
      </rPr>
      <t>差額分を新宿区が「</t>
    </r>
    <r>
      <rPr>
        <b/>
        <sz val="14"/>
        <color rgb="FF0000FF"/>
        <rFont val="ＭＳ Ｐゴシック"/>
        <family val="3"/>
        <charset val="128"/>
      </rPr>
      <t>自治体助成額</t>
    </r>
    <r>
      <rPr>
        <sz val="11"/>
        <rFont val="ＭＳ Ｐゴシック"/>
        <family val="3"/>
        <charset val="128"/>
      </rPr>
      <t>」としてお支払いたします。</t>
    </r>
    <phoneticPr fontId="2"/>
  </si>
  <si>
    <r>
      <t>　※</t>
    </r>
    <r>
      <rPr>
        <sz val="12"/>
        <color theme="0" tint="-0.34998626667073579"/>
        <rFont val="ＭＳ Ｐゴシック"/>
        <family val="3"/>
        <charset val="128"/>
      </rPr>
      <t>就労移行支援</t>
    </r>
    <r>
      <rPr>
        <sz val="11"/>
        <color theme="0" tint="-0.34998626667073579"/>
        <rFont val="ＭＳ Ｐゴシック"/>
        <family val="3"/>
        <charset val="128"/>
      </rPr>
      <t>については、</t>
    </r>
    <r>
      <rPr>
        <u/>
        <sz val="11"/>
        <color theme="0" tint="-0.34998626667073579"/>
        <rFont val="ＭＳ Ｐゴシック"/>
        <family val="3"/>
        <charset val="128"/>
      </rPr>
      <t>利用者負担が無料</t>
    </r>
    <r>
      <rPr>
        <sz val="11"/>
        <color theme="0" tint="-0.34998626667073579"/>
        <rFont val="ＭＳ Ｐゴシック"/>
        <family val="3"/>
        <charset val="128"/>
      </rPr>
      <t>となりますので、</t>
    </r>
    <r>
      <rPr>
        <u/>
        <sz val="11"/>
        <color theme="0" tint="-0.34998626667073579"/>
        <rFont val="ＭＳ Ｐゴシック"/>
        <family val="3"/>
        <charset val="128"/>
      </rPr>
      <t>１０％全額を「自治体助成額」</t>
    </r>
    <r>
      <rPr>
        <sz val="11"/>
        <color theme="0" tint="-0.34998626667073579"/>
        <rFont val="ＭＳ Ｐゴシック"/>
        <family val="3"/>
        <charset val="128"/>
      </rPr>
      <t>として支払います。</t>
    </r>
    <rPh sb="2" eb="4">
      <t>シュウロウ</t>
    </rPh>
    <rPh sb="4" eb="6">
      <t>イコウ</t>
    </rPh>
    <rPh sb="6" eb="8">
      <t>シエン</t>
    </rPh>
    <rPh sb="14" eb="17">
      <t>リヨウシャ</t>
    </rPh>
    <rPh sb="17" eb="19">
      <t>フタン</t>
    </rPh>
    <rPh sb="20" eb="22">
      <t>ムリョウ</t>
    </rPh>
    <rPh sb="33" eb="35">
      <t>ゼンガク</t>
    </rPh>
    <rPh sb="37" eb="40">
      <t>ジチタイ</t>
    </rPh>
    <rPh sb="40" eb="43">
      <t>ジョセイガク</t>
    </rPh>
    <rPh sb="47" eb="49">
      <t>シハラ</t>
    </rPh>
    <phoneticPr fontId="2"/>
  </si>
  <si>
    <r>
      <t>差額の約2％部分は、</t>
    </r>
    <r>
      <rPr>
        <u/>
        <sz val="11"/>
        <color rgb="FF0000FF"/>
        <rFont val="ＭＳ Ｐゴシック"/>
        <family val="3"/>
        <charset val="128"/>
      </rPr>
      <t>自治体助成額</t>
    </r>
    <r>
      <rPr>
        <sz val="11"/>
        <rFont val="ＭＳ Ｐゴシック"/>
        <family val="3"/>
        <charset val="128"/>
      </rPr>
      <t>（</t>
    </r>
    <r>
      <rPr>
        <b/>
        <sz val="14"/>
        <color rgb="FF0000FF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>）として自治体が利用者に替わって負担するものです。</t>
    </r>
    <rPh sb="0" eb="2">
      <t>サガク</t>
    </rPh>
    <rPh sb="3" eb="4">
      <t>ヤク</t>
    </rPh>
    <rPh sb="6" eb="8">
      <t>ブブン</t>
    </rPh>
    <rPh sb="10" eb="13">
      <t>ジチタイ</t>
    </rPh>
    <rPh sb="13" eb="16">
      <t>ジョセイガク</t>
    </rPh>
    <rPh sb="22" eb="25">
      <t>ジチタイ</t>
    </rPh>
    <rPh sb="26" eb="29">
      <t>リヨウシャ</t>
    </rPh>
    <rPh sb="30" eb="31">
      <t>カ</t>
    </rPh>
    <rPh sb="34" eb="36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</si>
</sst>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&quot;平成&quot;ee&quot;年&quot;mm&quot;月&quot;"/>
    <numFmt numFmtId="177" formatCode="0;&quot;△ &quot;0"/>
    <numFmt numFmtId="178" formatCode="#,##0;&quot;△ &quot;#,##0"/>
    <numFmt numFmtId="179" formatCode="#,##0;\-#,##0;&quot;-&quot;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[$-411]ggge&quot;年&quot;m&quot;月&quot;;@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20"/>
      <name val="ＭＳ Ｐ明朝"/>
      <family val="1"/>
      <charset val="128"/>
    </font>
    <font>
      <sz val="9"/>
      <color indexed="20"/>
      <name val="ＭＳ Ｐ明朝"/>
      <family val="1"/>
      <charset val="128"/>
    </font>
    <font>
      <b/>
      <sz val="16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8"/>
      <color indexed="12"/>
      <name val="Wingdings 2"/>
      <family val="1"/>
      <charset val="2"/>
    </font>
    <font>
      <b/>
      <u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4"/>
      <color rgb="FF0000FF"/>
      <name val="ＭＳ Ｐゴシック"/>
      <family val="3"/>
      <charset val="128"/>
    </font>
    <font>
      <b/>
      <u/>
      <sz val="12"/>
      <color rgb="FF0000FF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1"/>
      <color rgb="FF0000FF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  <font>
      <u/>
      <sz val="14"/>
      <color rgb="FF0000FF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u/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179" fontId="23" fillId="0" borderId="0" applyFill="0" applyBorder="0" applyAlignment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45" applyNumberFormat="0" applyAlignment="0" applyProtection="0">
      <alignment horizontal="left" vertical="center"/>
    </xf>
    <xf numFmtId="0" fontId="25" fillId="0" borderId="14">
      <alignment horizontal="left" vertical="center"/>
    </xf>
    <xf numFmtId="0" fontId="24" fillId="0" borderId="0"/>
    <xf numFmtId="0" fontId="26" fillId="0" borderId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178" fontId="22" fillId="2" borderId="31" xfId="0" applyNumberFormat="1" applyFont="1" applyFill="1" applyBorder="1" applyAlignment="1" applyProtection="1">
      <alignment vertical="center"/>
      <protection hidden="1"/>
    </xf>
    <xf numFmtId="178" fontId="15" fillId="2" borderId="0" xfId="0" applyNumberFormat="1" applyFont="1" applyFill="1" applyBorder="1" applyAlignment="1" applyProtection="1">
      <alignment vertical="center"/>
      <protection hidden="1"/>
    </xf>
    <xf numFmtId="178" fontId="18" fillId="2" borderId="0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3" fillId="2" borderId="4" xfId="0" applyFont="1" applyFill="1" applyBorder="1" applyProtection="1">
      <alignment vertical="center"/>
      <protection hidden="1"/>
    </xf>
    <xf numFmtId="0" fontId="3" fillId="2" borderId="0" xfId="0" applyFont="1" applyFill="1" applyBorder="1" applyProtection="1">
      <alignment vertical="center"/>
      <protection hidden="1"/>
    </xf>
    <xf numFmtId="0" fontId="3" fillId="2" borderId="5" xfId="0" applyFont="1" applyFill="1" applyBorder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76" fontId="1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Protection="1">
      <alignment vertical="center"/>
      <protection hidden="1"/>
    </xf>
    <xf numFmtId="0" fontId="3" fillId="2" borderId="19" xfId="0" applyFont="1" applyFill="1" applyBorder="1" applyProtection="1">
      <alignment vertical="center"/>
      <protection hidden="1"/>
    </xf>
    <xf numFmtId="0" fontId="3" fillId="2" borderId="20" xfId="0" applyFont="1" applyFill="1" applyBorder="1" applyProtection="1">
      <alignment vertical="center"/>
      <protection hidden="1"/>
    </xf>
    <xf numFmtId="0" fontId="3" fillId="2" borderId="21" xfId="0" applyFont="1" applyFill="1" applyBorder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Border="1" applyProtection="1">
      <alignment vertical="center"/>
      <protection locked="0"/>
    </xf>
    <xf numFmtId="178" fontId="11" fillId="2" borderId="30" xfId="0" applyNumberFormat="1" applyFont="1" applyFill="1" applyBorder="1" applyAlignment="1" applyProtection="1">
      <alignment vertical="center" shrinkToFit="1"/>
      <protection hidden="1"/>
    </xf>
    <xf numFmtId="0" fontId="27" fillId="4" borderId="0" xfId="0" applyFont="1" applyFill="1">
      <alignment vertical="center"/>
    </xf>
    <xf numFmtId="0" fontId="0" fillId="4" borderId="0" xfId="0" applyFill="1">
      <alignment vertical="center"/>
    </xf>
    <xf numFmtId="0" fontId="28" fillId="4" borderId="0" xfId="0" applyFont="1" applyFill="1">
      <alignment vertical="center"/>
    </xf>
    <xf numFmtId="0" fontId="31" fillId="4" borderId="0" xfId="0" applyFont="1" applyFill="1">
      <alignment vertical="center"/>
    </xf>
    <xf numFmtId="9" fontId="0" fillId="4" borderId="0" xfId="0" quotePrefix="1" applyNumberFormat="1" applyFill="1">
      <alignment vertical="center"/>
    </xf>
    <xf numFmtId="0" fontId="0" fillId="4" borderId="20" xfId="0" applyFill="1" applyBorder="1">
      <alignment vertical="center"/>
    </xf>
    <xf numFmtId="0" fontId="0" fillId="4" borderId="49" xfId="0" applyFill="1" applyBorder="1">
      <alignment vertical="center"/>
    </xf>
    <xf numFmtId="0" fontId="0" fillId="4" borderId="49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38" fillId="4" borderId="0" xfId="0" applyFont="1" applyFill="1">
      <alignment vertical="center"/>
    </xf>
    <xf numFmtId="38" fontId="0" fillId="4" borderId="49" xfId="8" applyFont="1" applyFill="1" applyBorder="1">
      <alignment vertical="center"/>
    </xf>
    <xf numFmtId="0" fontId="0" fillId="4" borderId="53" xfId="0" applyFill="1" applyBorder="1">
      <alignment vertical="center"/>
    </xf>
    <xf numFmtId="38" fontId="0" fillId="4" borderId="53" xfId="8" applyFont="1" applyFill="1" applyBorder="1">
      <alignment vertical="center"/>
    </xf>
    <xf numFmtId="0" fontId="37" fillId="4" borderId="0" xfId="0" applyFont="1" applyFill="1">
      <alignment vertical="center"/>
    </xf>
    <xf numFmtId="0" fontId="41" fillId="4" borderId="0" xfId="0" applyFont="1" applyFill="1">
      <alignment vertical="center"/>
    </xf>
    <xf numFmtId="0" fontId="0" fillId="4" borderId="0" xfId="0" applyFill="1" applyAlignment="1">
      <alignment vertical="center" shrinkToFit="1"/>
    </xf>
    <xf numFmtId="0" fontId="42" fillId="4" borderId="0" xfId="0" applyFont="1" applyFill="1">
      <alignment vertical="center"/>
    </xf>
    <xf numFmtId="0" fontId="43" fillId="4" borderId="0" xfId="0" applyFont="1" applyFill="1">
      <alignment vertical="center"/>
    </xf>
    <xf numFmtId="0" fontId="30" fillId="4" borderId="0" xfId="0" applyFont="1" applyFill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53" xfId="0" applyFill="1" applyBorder="1" applyAlignment="1">
      <alignment horizontal="right" vertical="center"/>
    </xf>
    <xf numFmtId="0" fontId="49" fillId="4" borderId="0" xfId="0" applyFont="1" applyFill="1">
      <alignment vertical="center"/>
    </xf>
    <xf numFmtId="0" fontId="0" fillId="4" borderId="49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horizontal="center" vertical="center" justifyLastLine="1"/>
      <protection hidden="1"/>
    </xf>
    <xf numFmtId="0" fontId="0" fillId="2" borderId="6" xfId="0" applyFill="1" applyBorder="1" applyProtection="1">
      <alignment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182" fontId="1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hidden="1"/>
    </xf>
    <xf numFmtId="177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hidden="1"/>
    </xf>
    <xf numFmtId="0" fontId="3" fillId="2" borderId="14" xfId="0" applyFont="1" applyFill="1" applyBorder="1" applyAlignment="1" applyProtection="1">
      <alignment horizontal="center" vertical="center" shrinkToFit="1"/>
      <protection hidden="1"/>
    </xf>
    <xf numFmtId="0" fontId="3" fillId="2" borderId="15" xfId="0" applyFont="1" applyFill="1" applyBorder="1" applyAlignment="1" applyProtection="1">
      <alignment horizontal="center" vertical="center" shrinkToFit="1"/>
      <protection hidden="1"/>
    </xf>
    <xf numFmtId="178" fontId="9" fillId="3" borderId="13" xfId="0" applyNumberFormat="1" applyFont="1" applyFill="1" applyBorder="1" applyAlignment="1" applyProtection="1">
      <alignment horizontal="center" vertical="center"/>
      <protection locked="0"/>
    </xf>
    <xf numFmtId="178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3" borderId="15" xfId="0" applyNumberFormat="1" applyFont="1" applyFill="1" applyBorder="1" applyAlignment="1" applyProtection="1">
      <alignment horizontal="center" vertical="center"/>
      <protection locked="0"/>
    </xf>
    <xf numFmtId="177" fontId="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shrinkToFit="1"/>
      <protection hidden="1"/>
    </xf>
    <xf numFmtId="9" fontId="10" fillId="2" borderId="6" xfId="0" applyNumberFormat="1" applyFont="1" applyFill="1" applyBorder="1" applyAlignment="1" applyProtection="1">
      <alignment horizontal="center" vertical="center"/>
      <protection hidden="1"/>
    </xf>
    <xf numFmtId="9" fontId="10" fillId="2" borderId="13" xfId="0" applyNumberFormat="1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vertical="center" shrinkToFit="1"/>
      <protection locked="0"/>
    </xf>
    <xf numFmtId="178" fontId="3" fillId="3" borderId="13" xfId="0" applyNumberFormat="1" applyFont="1" applyFill="1" applyBorder="1" applyAlignment="1" applyProtection="1">
      <alignment vertical="center" shrinkToFit="1"/>
      <protection locked="0"/>
    </xf>
    <xf numFmtId="178" fontId="3" fillId="3" borderId="14" xfId="0" applyNumberFormat="1" applyFont="1" applyFill="1" applyBorder="1" applyAlignment="1" applyProtection="1">
      <alignment vertical="center" shrinkToFit="1"/>
      <protection locked="0"/>
    </xf>
    <xf numFmtId="178" fontId="3" fillId="3" borderId="15" xfId="0" applyNumberFormat="1" applyFont="1" applyFill="1" applyBorder="1" applyAlignment="1" applyProtection="1">
      <alignment vertical="center" shrinkToFit="1"/>
      <protection locked="0"/>
    </xf>
    <xf numFmtId="178" fontId="11" fillId="3" borderId="13" xfId="0" applyNumberFormat="1" applyFont="1" applyFill="1" applyBorder="1" applyAlignment="1" applyProtection="1">
      <alignment vertical="center"/>
      <protection locked="0"/>
    </xf>
    <xf numFmtId="178" fontId="11" fillId="3" borderId="14" xfId="0" applyNumberFormat="1" applyFont="1" applyFill="1" applyBorder="1" applyAlignment="1" applyProtection="1">
      <alignment vertical="center"/>
      <protection locked="0"/>
    </xf>
    <xf numFmtId="178" fontId="11" fillId="3" borderId="15" xfId="0" applyNumberFormat="1" applyFont="1" applyFill="1" applyBorder="1" applyAlignment="1" applyProtection="1">
      <alignment vertical="center"/>
      <protection locked="0"/>
    </xf>
    <xf numFmtId="178" fontId="12" fillId="3" borderId="6" xfId="0" applyNumberFormat="1" applyFont="1" applyFill="1" applyBorder="1" applyAlignment="1" applyProtection="1">
      <alignment vertical="center"/>
      <protection locked="0"/>
    </xf>
    <xf numFmtId="178" fontId="12" fillId="3" borderId="13" xfId="0" applyNumberFormat="1" applyFont="1" applyFill="1" applyBorder="1" applyAlignment="1" applyProtection="1">
      <alignment horizontal="right" vertical="center"/>
      <protection locked="0"/>
    </xf>
    <xf numFmtId="178" fontId="12" fillId="3" borderId="14" xfId="0" applyNumberFormat="1" applyFont="1" applyFill="1" applyBorder="1" applyAlignment="1" applyProtection="1">
      <alignment horizontal="right" vertical="center"/>
      <protection locked="0"/>
    </xf>
    <xf numFmtId="178" fontId="12" fillId="3" borderId="15" xfId="0" applyNumberFormat="1" applyFont="1" applyFill="1" applyBorder="1" applyAlignment="1" applyProtection="1">
      <alignment horizontal="right" vertical="center"/>
      <protection locked="0"/>
    </xf>
    <xf numFmtId="178" fontId="12" fillId="2" borderId="6" xfId="0" applyNumberFormat="1" applyFont="1" applyFill="1" applyBorder="1" applyAlignment="1" applyProtection="1">
      <alignment vertical="center"/>
      <protection hidden="1"/>
    </xf>
    <xf numFmtId="178" fontId="12" fillId="2" borderId="13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center" vertical="center"/>
      <protection hidden="1"/>
    </xf>
    <xf numFmtId="0" fontId="21" fillId="2" borderId="19" xfId="0" applyFont="1" applyFill="1" applyBorder="1" applyAlignment="1" applyProtection="1">
      <alignment horizontal="center" vertical="center"/>
      <protection hidden="1"/>
    </xf>
    <xf numFmtId="0" fontId="21" fillId="2" borderId="20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178" fontId="12" fillId="2" borderId="6" xfId="0" applyNumberFormat="1" applyFont="1" applyFill="1" applyBorder="1" applyAlignment="1" applyProtection="1">
      <alignment horizontal="right" vertical="center"/>
      <protection hidden="1"/>
    </xf>
    <xf numFmtId="178" fontId="13" fillId="2" borderId="15" xfId="0" applyNumberFormat="1" applyFont="1" applyFill="1" applyBorder="1" applyAlignment="1" applyProtection="1">
      <alignment vertical="center"/>
      <protection hidden="1"/>
    </xf>
    <xf numFmtId="178" fontId="13" fillId="2" borderId="6" xfId="0" applyNumberFormat="1" applyFont="1" applyFill="1" applyBorder="1" applyAlignment="1" applyProtection="1">
      <alignment vertical="center"/>
      <protection hidden="1"/>
    </xf>
    <xf numFmtId="178" fontId="14" fillId="2" borderId="6" xfId="0" applyNumberFormat="1" applyFont="1" applyFill="1" applyBorder="1" applyAlignment="1" applyProtection="1">
      <alignment vertical="center"/>
      <protection hidden="1"/>
    </xf>
    <xf numFmtId="178" fontId="14" fillId="2" borderId="23" xfId="0" applyNumberFormat="1" applyFont="1" applyFill="1" applyBorder="1" applyAlignment="1" applyProtection="1">
      <alignment vertical="center"/>
      <protection hidden="1"/>
    </xf>
    <xf numFmtId="178" fontId="11" fillId="3" borderId="6" xfId="0" applyNumberFormat="1" applyFont="1" applyFill="1" applyBorder="1" applyAlignment="1" applyProtection="1">
      <alignment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hidden="1"/>
    </xf>
    <xf numFmtId="178" fontId="18" fillId="2" borderId="13" xfId="0" applyNumberFormat="1" applyFont="1" applyFill="1" applyBorder="1" applyAlignment="1" applyProtection="1">
      <alignment vertical="center"/>
      <protection hidden="1"/>
    </xf>
    <xf numFmtId="178" fontId="18" fillId="2" borderId="14" xfId="0" applyNumberFormat="1" applyFont="1" applyFill="1" applyBorder="1" applyAlignment="1" applyProtection="1">
      <alignment vertical="center"/>
      <protection hidden="1"/>
    </xf>
    <xf numFmtId="178" fontId="18" fillId="2" borderId="15" xfId="0" applyNumberFormat="1" applyFont="1" applyFill="1" applyBorder="1" applyAlignment="1" applyProtection="1">
      <alignment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  <xf numFmtId="178" fontId="15" fillId="2" borderId="31" xfId="0" applyNumberFormat="1" applyFont="1" applyFill="1" applyBorder="1" applyAlignment="1" applyProtection="1">
      <alignment vertical="center"/>
      <protection hidden="1"/>
    </xf>
    <xf numFmtId="178" fontId="15" fillId="2" borderId="32" xfId="0" applyNumberFormat="1" applyFont="1" applyFill="1" applyBorder="1" applyAlignment="1" applyProtection="1">
      <alignment vertical="center"/>
      <protection hidden="1"/>
    </xf>
    <xf numFmtId="178" fontId="15" fillId="2" borderId="33" xfId="0" applyNumberFormat="1" applyFont="1" applyFill="1" applyBorder="1" applyAlignment="1" applyProtection="1">
      <alignment vertical="center"/>
      <protection hidden="1"/>
    </xf>
    <xf numFmtId="178" fontId="11" fillId="3" borderId="24" xfId="0" applyNumberFormat="1" applyFont="1" applyFill="1" applyBorder="1" applyAlignment="1" applyProtection="1">
      <alignment vertical="center"/>
      <protection locked="0"/>
    </xf>
    <xf numFmtId="178" fontId="12" fillId="3" borderId="24" xfId="0" applyNumberFormat="1" applyFont="1" applyFill="1" applyBorder="1" applyAlignment="1" applyProtection="1">
      <alignment vertical="center"/>
      <protection locked="0"/>
    </xf>
    <xf numFmtId="178" fontId="12" fillId="2" borderId="24" xfId="0" applyNumberFormat="1" applyFont="1" applyFill="1" applyBorder="1" applyAlignment="1" applyProtection="1">
      <alignment vertical="center"/>
      <protection hidden="1"/>
    </xf>
    <xf numFmtId="178" fontId="12" fillId="2" borderId="1" xfId="0" applyNumberFormat="1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vertical="center"/>
      <protection locked="0" hidden="1"/>
    </xf>
    <xf numFmtId="178" fontId="9" fillId="3" borderId="13" xfId="0" applyNumberFormat="1" applyFont="1" applyFill="1" applyBorder="1" applyAlignment="1" applyProtection="1">
      <alignment horizontal="center" vertical="center"/>
      <protection locked="0" hidden="1"/>
    </xf>
    <xf numFmtId="178" fontId="9" fillId="3" borderId="14" xfId="0" applyNumberFormat="1" applyFont="1" applyFill="1" applyBorder="1" applyAlignment="1" applyProtection="1">
      <alignment horizontal="center" vertical="center"/>
      <protection locked="0" hidden="1"/>
    </xf>
    <xf numFmtId="178" fontId="9" fillId="3" borderId="1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9" fontId="3" fillId="2" borderId="6" xfId="0" applyNumberFormat="1" applyFont="1" applyFill="1" applyBorder="1" applyAlignment="1" applyProtection="1">
      <alignment horizontal="center" vertical="center" shrinkToFit="1"/>
      <protection hidden="1"/>
    </xf>
    <xf numFmtId="9" fontId="3" fillId="2" borderId="13" xfId="0" applyNumberFormat="1" applyFont="1" applyFill="1" applyBorder="1" applyAlignment="1" applyProtection="1">
      <alignment horizontal="center" vertical="center" shrinkToFit="1"/>
      <protection hidden="1"/>
    </xf>
    <xf numFmtId="38" fontId="14" fillId="2" borderId="43" xfId="8" applyFont="1" applyFill="1" applyBorder="1" applyAlignment="1" applyProtection="1">
      <alignment vertical="center"/>
      <protection hidden="1"/>
    </xf>
    <xf numFmtId="38" fontId="14" fillId="2" borderId="14" xfId="8" applyFont="1" applyFill="1" applyBorder="1" applyAlignment="1" applyProtection="1">
      <alignment vertical="center"/>
      <protection hidden="1"/>
    </xf>
    <xf numFmtId="38" fontId="14" fillId="2" borderId="44" xfId="8" applyFont="1" applyFill="1" applyBorder="1" applyAlignment="1" applyProtection="1">
      <alignment vertical="center"/>
      <protection hidden="1"/>
    </xf>
    <xf numFmtId="38" fontId="3" fillId="3" borderId="13" xfId="8" applyFont="1" applyFill="1" applyBorder="1" applyAlignment="1" applyProtection="1">
      <alignment vertical="center" shrinkToFit="1"/>
      <protection locked="0"/>
    </xf>
    <xf numFmtId="38" fontId="3" fillId="3" borderId="14" xfId="8" applyFont="1" applyFill="1" applyBorder="1" applyAlignment="1" applyProtection="1">
      <alignment vertical="center" shrinkToFit="1"/>
      <protection locked="0"/>
    </xf>
    <xf numFmtId="38" fontId="3" fillId="3" borderId="15" xfId="8" applyFont="1" applyFill="1" applyBorder="1" applyAlignment="1" applyProtection="1">
      <alignment vertical="center" shrinkToFit="1"/>
      <protection locked="0"/>
    </xf>
    <xf numFmtId="38" fontId="11" fillId="3" borderId="13" xfId="8" applyFont="1" applyFill="1" applyBorder="1" applyAlignment="1" applyProtection="1">
      <alignment vertical="center"/>
      <protection locked="0"/>
    </xf>
    <xf numFmtId="38" fontId="11" fillId="3" borderId="14" xfId="8" applyFont="1" applyFill="1" applyBorder="1" applyAlignment="1" applyProtection="1">
      <alignment vertical="center"/>
      <protection locked="0"/>
    </xf>
    <xf numFmtId="38" fontId="11" fillId="3" borderId="15" xfId="8" applyFont="1" applyFill="1" applyBorder="1" applyAlignment="1" applyProtection="1">
      <alignment vertical="center"/>
      <protection locked="0"/>
    </xf>
    <xf numFmtId="38" fontId="12" fillId="0" borderId="6" xfId="8" applyFont="1" applyFill="1" applyBorder="1" applyAlignment="1" applyProtection="1">
      <alignment vertical="center"/>
      <protection hidden="1"/>
    </xf>
    <xf numFmtId="38" fontId="3" fillId="2" borderId="13" xfId="8" applyFont="1" applyFill="1" applyBorder="1" applyAlignment="1" applyProtection="1">
      <alignment horizontal="right" vertical="center" shrinkToFit="1"/>
      <protection hidden="1"/>
    </xf>
    <xf numFmtId="38" fontId="3" fillId="2" borderId="14" xfId="8" applyFont="1" applyFill="1" applyBorder="1" applyAlignment="1" applyProtection="1">
      <alignment horizontal="right" vertical="center" shrinkToFit="1"/>
      <protection hidden="1"/>
    </xf>
    <xf numFmtId="38" fontId="3" fillId="2" borderId="15" xfId="8" applyFont="1" applyFill="1" applyBorder="1" applyAlignment="1" applyProtection="1">
      <alignment horizontal="right" vertical="center" shrinkToFit="1"/>
      <protection hidden="1"/>
    </xf>
    <xf numFmtId="38" fontId="12" fillId="2" borderId="6" xfId="8" applyFont="1" applyFill="1" applyBorder="1" applyAlignment="1" applyProtection="1">
      <alignment vertical="center"/>
      <protection hidden="1"/>
    </xf>
    <xf numFmtId="38" fontId="12" fillId="2" borderId="13" xfId="8" applyFont="1" applyFill="1" applyBorder="1" applyAlignment="1" applyProtection="1">
      <alignment vertical="center"/>
      <protection hidden="1"/>
    </xf>
    <xf numFmtId="38" fontId="11" fillId="3" borderId="6" xfId="8" applyFont="1" applyFill="1" applyBorder="1" applyAlignment="1" applyProtection="1">
      <alignment vertical="center"/>
      <protection locked="0"/>
    </xf>
    <xf numFmtId="0" fontId="19" fillId="2" borderId="34" xfId="0" applyFont="1" applyFill="1" applyBorder="1" applyAlignment="1" applyProtection="1">
      <alignment vertical="center"/>
      <protection hidden="1"/>
    </xf>
    <xf numFmtId="0" fontId="19" fillId="2" borderId="35" xfId="0" applyFont="1" applyFill="1" applyBorder="1" applyAlignment="1" applyProtection="1">
      <alignment vertical="center"/>
      <protection hidden="1"/>
    </xf>
    <xf numFmtId="0" fontId="19" fillId="2" borderId="36" xfId="0" applyFont="1" applyFill="1" applyBorder="1" applyAlignment="1" applyProtection="1">
      <alignment vertical="center"/>
      <protection hidden="1"/>
    </xf>
    <xf numFmtId="0" fontId="20" fillId="2" borderId="37" xfId="0" applyFont="1" applyFill="1" applyBorder="1" applyAlignment="1" applyProtection="1">
      <alignment horizontal="left" vertical="center" indent="1"/>
      <protection hidden="1"/>
    </xf>
    <xf numFmtId="0" fontId="20" fillId="2" borderId="0" xfId="0" applyFont="1" applyFill="1" applyBorder="1" applyAlignment="1" applyProtection="1">
      <alignment horizontal="left" vertical="center" indent="1"/>
      <protection hidden="1"/>
    </xf>
    <xf numFmtId="0" fontId="20" fillId="2" borderId="38" xfId="0" applyFont="1" applyFill="1" applyBorder="1" applyAlignment="1" applyProtection="1">
      <alignment horizontal="left" vertical="center" indent="1"/>
      <protection hidden="1"/>
    </xf>
    <xf numFmtId="0" fontId="20" fillId="2" borderId="39" xfId="0" applyFont="1" applyFill="1" applyBorder="1" applyAlignment="1" applyProtection="1">
      <alignment horizontal="left" vertical="center" indent="1"/>
      <protection hidden="1"/>
    </xf>
    <xf numFmtId="0" fontId="20" fillId="2" borderId="40" xfId="0" applyFont="1" applyFill="1" applyBorder="1" applyAlignment="1" applyProtection="1">
      <alignment horizontal="left" vertical="center" indent="1"/>
      <protection hidden="1"/>
    </xf>
    <xf numFmtId="0" fontId="20" fillId="2" borderId="41" xfId="0" applyFont="1" applyFill="1" applyBorder="1" applyAlignment="1" applyProtection="1">
      <alignment horizontal="left" vertical="center" indent="1"/>
      <protection hidden="1"/>
    </xf>
    <xf numFmtId="38" fontId="14" fillId="2" borderId="25" xfId="8" applyFont="1" applyFill="1" applyBorder="1" applyAlignment="1" applyProtection="1">
      <alignment vertical="center"/>
      <protection hidden="1"/>
    </xf>
    <xf numFmtId="38" fontId="14" fillId="2" borderId="26" xfId="8" applyFont="1" applyFill="1" applyBorder="1" applyAlignment="1" applyProtection="1">
      <alignment vertical="center"/>
      <protection hidden="1"/>
    </xf>
    <xf numFmtId="38" fontId="14" fillId="2" borderId="27" xfId="8" applyFont="1" applyFill="1" applyBorder="1" applyAlignment="1" applyProtection="1">
      <alignment vertical="center"/>
      <protection hidden="1"/>
    </xf>
  </cellXfs>
  <cellStyles count="9">
    <cellStyle name="Calc Currency (0)" xfId="1"/>
    <cellStyle name="Currency [0]_Full Year FY96" xfId="2"/>
    <cellStyle name="Currency_Full Year FY96" xfId="3"/>
    <cellStyle name="Header1" xfId="4"/>
    <cellStyle name="Header2" xfId="5"/>
    <cellStyle name="Normal_#18-Internet" xfId="6"/>
    <cellStyle name="桁区切り" xfId="8" builtinId="6"/>
    <cellStyle name="小見出し" xfId="7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98611</xdr:colOff>
      <xdr:row>47</xdr:row>
      <xdr:rowOff>89647</xdr:rowOff>
    </xdr:from>
    <xdr:to>
      <xdr:col>13</xdr:col>
      <xdr:colOff>457200</xdr:colOff>
      <xdr:row>54</xdr:row>
      <xdr:rowOff>98613</xdr:rowOff>
    </xdr:to>
    <xdr:sp macro="" textlink="">
      <xdr:nvSpPr>
        <xdr:cNvPr id="80" name="正方形/長方形 79"/>
        <xdr:cNvSpPr/>
      </xdr:nvSpPr>
      <xdr:spPr>
        <a:xfrm>
          <a:off x="627529" y="8408894"/>
          <a:ext cx="7351059" cy="150607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53788</xdr:colOff>
      <xdr:row>50</xdr:row>
      <xdr:rowOff>233082</xdr:rowOff>
    </xdr:from>
    <xdr:to>
      <xdr:col>4</xdr:col>
      <xdr:colOff>206188</xdr:colOff>
      <xdr:row>53</xdr:row>
      <xdr:rowOff>17930</xdr:rowOff>
    </xdr:to>
    <xdr:cxnSp macro="">
      <xdr:nvCxnSpPr>
        <xdr:cNvPr id="82" name="直線矢印コネクタ 81"/>
        <xdr:cNvCxnSpPr/>
      </xdr:nvCxnSpPr>
      <xdr:spPr>
        <a:xfrm flipH="1" flipV="1">
          <a:off x="1882588" y="7897906"/>
          <a:ext cx="152400" cy="5289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627530</xdr:colOff>
      <xdr:row>51</xdr:row>
      <xdr:rowOff>268942</xdr:rowOff>
    </xdr:from>
    <xdr:to>
      <xdr:col>4</xdr:col>
      <xdr:colOff>215153</xdr:colOff>
      <xdr:row>53</xdr:row>
      <xdr:rowOff>17930</xdr:rowOff>
    </xdr:to>
    <xdr:cxnSp macro="">
      <xdr:nvCxnSpPr>
        <xdr:cNvPr id="84" name="直線矢印コネクタ 83"/>
        <xdr:cNvCxnSpPr/>
      </xdr:nvCxnSpPr>
      <xdr:spPr>
        <a:xfrm flipH="1" flipV="1">
          <a:off x="1766048" y="8220636"/>
          <a:ext cx="277905" cy="2061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291414</xdr:colOff>
      <xdr:row>66</xdr:row>
      <xdr:rowOff>71715</xdr:rowOff>
    </xdr:from>
    <xdr:to>
      <xdr:col>23</xdr:col>
      <xdr:colOff>339428</xdr:colOff>
      <xdr:row>93</xdr:row>
      <xdr:rowOff>111640</xdr:rowOff>
    </xdr:to>
    <xdr:grpSp>
      <xdr:nvGrpSpPr>
        <xdr:cNvPr id="90" name="グループ化 89"/>
        <xdr:cNvGrpSpPr/>
      </xdr:nvGrpSpPr>
      <xdr:grpSpPr>
        <a:xfrm>
          <a:off x="497602" y="12281644"/>
          <a:ext cx="13459214" cy="4638820"/>
          <a:chOff x="497602" y="9368115"/>
          <a:chExt cx="13292180" cy="4638819"/>
        </a:xfrm>
      </xdr:grpSpPr>
      <xdr:grpSp>
        <xdr:nvGrpSpPr>
          <xdr:cNvPr id="38" name="グループ化 37"/>
          <xdr:cNvGrpSpPr/>
        </xdr:nvGrpSpPr>
        <xdr:grpSpPr>
          <a:xfrm>
            <a:off x="497602" y="9434714"/>
            <a:ext cx="13292180" cy="4572220"/>
            <a:chOff x="527057" y="8251372"/>
            <a:chExt cx="13297529" cy="4382282"/>
          </a:xfrm>
        </xdr:grpSpPr>
        <xdr:grpSp>
          <xdr:nvGrpSpPr>
            <xdr:cNvPr id="39" name="グループ化 38"/>
            <xdr:cNvGrpSpPr/>
          </xdr:nvGrpSpPr>
          <xdr:grpSpPr>
            <a:xfrm>
              <a:off x="527057" y="8251372"/>
              <a:ext cx="13297529" cy="4382282"/>
              <a:chOff x="527057" y="8251372"/>
              <a:chExt cx="13297529" cy="4382282"/>
            </a:xfrm>
          </xdr:grpSpPr>
          <xdr:grpSp>
            <xdr:nvGrpSpPr>
              <xdr:cNvPr id="42" name="グループ化 41"/>
              <xdr:cNvGrpSpPr/>
            </xdr:nvGrpSpPr>
            <xdr:grpSpPr>
              <a:xfrm>
                <a:off x="527057" y="8251372"/>
                <a:ext cx="12846099" cy="4382282"/>
                <a:chOff x="571500" y="2491740"/>
                <a:chExt cx="12709098" cy="4499109"/>
              </a:xfrm>
            </xdr:grpSpPr>
            <xdr:sp macro="" textlink="">
              <xdr:nvSpPr>
                <xdr:cNvPr id="53" name="テキスト ボックス 52"/>
                <xdr:cNvSpPr txBox="1"/>
              </xdr:nvSpPr>
              <xdr:spPr>
                <a:xfrm>
                  <a:off x="6711088" y="6088877"/>
                  <a:ext cx="3276599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r>
                    <a:rPr kumimoji="1" lang="ja-JP" altLang="en-US" sz="1100"/>
                    <a:t>（総費用額の合計）</a:t>
                  </a:r>
                  <a:r>
                    <a:rPr kumimoji="1" lang="en-US" altLang="ja-JP" sz="1100"/>
                    <a:t>×5</a:t>
                  </a:r>
                  <a:r>
                    <a:rPr kumimoji="1" lang="ja-JP" altLang="en-US" sz="1100"/>
                    <a:t>％　＞　上限月額　の場合</a:t>
                  </a:r>
                  <a:endParaRPr kumimoji="1" lang="en-US" altLang="ja-JP" sz="1100"/>
                </a:p>
              </xdr:txBody>
            </xdr:sp>
            <xdr:sp macro="" textlink="">
              <xdr:nvSpPr>
                <xdr:cNvPr id="54" name="テキスト ボックス 53"/>
                <xdr:cNvSpPr txBox="1"/>
              </xdr:nvSpPr>
              <xdr:spPr>
                <a:xfrm>
                  <a:off x="6711087" y="6683237"/>
                  <a:ext cx="3006984" cy="271308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（総費用額の合計）</a:t>
                  </a:r>
                  <a:r>
                    <a:rPr kumimoji="1" lang="en-US" altLang="ja-JP" sz="1100"/>
                    <a:t>×5</a:t>
                  </a:r>
                  <a:r>
                    <a:rPr kumimoji="1" lang="ja-JP" altLang="en-US" sz="1100"/>
                    <a:t>％　≦　上限月額　の場合</a:t>
                  </a:r>
                  <a:endParaRPr kumimoji="1" lang="en-US" altLang="ja-JP" sz="1100"/>
                </a:p>
              </xdr:txBody>
            </xdr:sp>
            <xdr:sp macro="" textlink="">
              <xdr:nvSpPr>
                <xdr:cNvPr id="55" name="テキスト ボックス 54"/>
                <xdr:cNvSpPr txBox="1"/>
              </xdr:nvSpPr>
              <xdr:spPr>
                <a:xfrm>
                  <a:off x="10713720" y="2491740"/>
                  <a:ext cx="2366301" cy="35333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【</a:t>
                  </a:r>
                  <a:r>
                    <a:rPr kumimoji="1" lang="ja-JP" altLang="en-US" sz="1600" b="1">
                      <a:solidFill>
                        <a:srgbClr val="FF0000"/>
                      </a:solidFill>
                    </a:rPr>
                    <a:t>多子軽減対象</a:t>
                  </a:r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】</a:t>
                  </a:r>
                  <a:r>
                    <a:rPr kumimoji="1" lang="ja-JP" altLang="en-US" sz="1100"/>
                    <a:t>シートで計算</a:t>
                  </a:r>
                </a:p>
              </xdr:txBody>
            </xdr:sp>
            <xdr:cxnSp macro="">
              <xdr:nvCxnSpPr>
                <xdr:cNvPr id="56" name="直線矢印コネクタ 55"/>
                <xdr:cNvCxnSpPr>
                  <a:endCxn id="55" idx="1"/>
                </xdr:cNvCxnSpPr>
              </xdr:nvCxnSpPr>
              <xdr:spPr>
                <a:xfrm>
                  <a:off x="10454640" y="2667699"/>
                  <a:ext cx="259080" cy="708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7" name="テキスト ボックス 56"/>
                <xdr:cNvSpPr txBox="1"/>
              </xdr:nvSpPr>
              <xdr:spPr>
                <a:xfrm>
                  <a:off x="10774680" y="3086100"/>
                  <a:ext cx="2505918" cy="35333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【</a:t>
                  </a:r>
                  <a:r>
                    <a:rPr kumimoji="1" lang="ja-JP" altLang="en-US" sz="1600" b="1">
                      <a:solidFill>
                        <a:srgbClr val="FF0000"/>
                      </a:solidFill>
                    </a:rPr>
                    <a:t>多子軽減対象２</a:t>
                  </a:r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】</a:t>
                  </a:r>
                  <a:r>
                    <a:rPr kumimoji="1" lang="ja-JP" altLang="en-US" sz="1100"/>
                    <a:t>シートで計算</a:t>
                  </a:r>
                </a:p>
              </xdr:txBody>
            </xdr:sp>
            <xdr:cxnSp macro="">
              <xdr:nvCxnSpPr>
                <xdr:cNvPr id="58" name="直線矢印コネクタ 57"/>
                <xdr:cNvCxnSpPr>
                  <a:endCxn id="57" idx="1"/>
                </xdr:cNvCxnSpPr>
              </xdr:nvCxnSpPr>
              <xdr:spPr>
                <a:xfrm>
                  <a:off x="10482571" y="3262059"/>
                  <a:ext cx="292109" cy="707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9" name="テキスト ボックス 58"/>
                <xdr:cNvSpPr txBox="1"/>
              </xdr:nvSpPr>
              <xdr:spPr>
                <a:xfrm>
                  <a:off x="10269628" y="6043157"/>
                  <a:ext cx="2366301" cy="35333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【</a:t>
                  </a:r>
                  <a:r>
                    <a:rPr kumimoji="1" lang="ja-JP" altLang="en-US" sz="1600" b="1">
                      <a:solidFill>
                        <a:srgbClr val="FF0000"/>
                      </a:solidFill>
                    </a:rPr>
                    <a:t>多子軽減対象</a:t>
                  </a:r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】</a:t>
                  </a:r>
                  <a:r>
                    <a:rPr kumimoji="1" lang="ja-JP" altLang="en-US" sz="1100"/>
                    <a:t>シートで計算</a:t>
                  </a:r>
                </a:p>
              </xdr:txBody>
            </xdr:sp>
            <xdr:cxnSp macro="">
              <xdr:nvCxnSpPr>
                <xdr:cNvPr id="60" name="直線矢印コネクタ 59"/>
                <xdr:cNvCxnSpPr>
                  <a:endCxn id="59" idx="1"/>
                </xdr:cNvCxnSpPr>
              </xdr:nvCxnSpPr>
              <xdr:spPr>
                <a:xfrm>
                  <a:off x="10010547" y="6219116"/>
                  <a:ext cx="259081" cy="708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61" name="テキスト ボックス 60"/>
                <xdr:cNvSpPr txBox="1"/>
              </xdr:nvSpPr>
              <xdr:spPr>
                <a:xfrm>
                  <a:off x="10330587" y="6637518"/>
                  <a:ext cx="2505918" cy="35333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【</a:t>
                  </a:r>
                  <a:r>
                    <a:rPr kumimoji="1" lang="ja-JP" altLang="en-US" sz="1600" b="1">
                      <a:solidFill>
                        <a:srgbClr val="FF0000"/>
                      </a:solidFill>
                    </a:rPr>
                    <a:t>多子軽減対象２</a:t>
                  </a:r>
                  <a:r>
                    <a:rPr kumimoji="1" lang="en-US" altLang="ja-JP" sz="1600" b="1">
                      <a:solidFill>
                        <a:srgbClr val="FF0000"/>
                      </a:solidFill>
                    </a:rPr>
                    <a:t>】</a:t>
                  </a:r>
                  <a:r>
                    <a:rPr kumimoji="1" lang="ja-JP" altLang="en-US" sz="1100"/>
                    <a:t>シートで計算</a:t>
                  </a:r>
                </a:p>
              </xdr:txBody>
            </xdr:sp>
            <xdr:cxnSp macro="">
              <xdr:nvCxnSpPr>
                <xdr:cNvPr id="62" name="直線矢印コネクタ 61"/>
                <xdr:cNvCxnSpPr>
                  <a:endCxn id="61" idx="1"/>
                </xdr:cNvCxnSpPr>
              </xdr:nvCxnSpPr>
              <xdr:spPr>
                <a:xfrm>
                  <a:off x="10038478" y="6813477"/>
                  <a:ext cx="292109" cy="707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63" name="テキスト ボックス 62"/>
                <xdr:cNvSpPr txBox="1"/>
              </xdr:nvSpPr>
              <xdr:spPr>
                <a:xfrm>
                  <a:off x="571500" y="3550920"/>
                  <a:ext cx="1172116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総費用額が確定</a:t>
                  </a:r>
                </a:p>
              </xdr:txBody>
            </xdr:sp>
            <xdr:sp macro="" textlink="">
              <xdr:nvSpPr>
                <xdr:cNvPr id="64" name="テキスト ボックス 63"/>
                <xdr:cNvSpPr txBox="1"/>
              </xdr:nvSpPr>
              <xdr:spPr>
                <a:xfrm>
                  <a:off x="2217420" y="3185160"/>
                  <a:ext cx="1567737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他所の利用がある場合</a:t>
                  </a:r>
                </a:p>
              </xdr:txBody>
            </xdr:sp>
            <xdr:sp macro="" textlink="">
              <xdr:nvSpPr>
                <xdr:cNvPr id="65" name="テキスト ボックス 64"/>
                <xdr:cNvSpPr txBox="1"/>
              </xdr:nvSpPr>
              <xdr:spPr>
                <a:xfrm>
                  <a:off x="2283867" y="6416538"/>
                  <a:ext cx="1573829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他所の利用がない場合</a:t>
                  </a:r>
                </a:p>
              </xdr:txBody>
            </xdr:sp>
            <xdr:sp macro="" textlink="">
              <xdr:nvSpPr>
                <xdr:cNvPr id="66" name="テキスト ボックス 65"/>
                <xdr:cNvSpPr txBox="1"/>
              </xdr:nvSpPr>
              <xdr:spPr>
                <a:xfrm>
                  <a:off x="4328160" y="2796540"/>
                  <a:ext cx="1595309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上限管理事業所の場合</a:t>
                  </a:r>
                </a:p>
              </xdr:txBody>
            </xdr:sp>
            <xdr:sp macro="" textlink="">
              <xdr:nvSpPr>
                <xdr:cNvPr id="67" name="テキスト ボックス 66"/>
                <xdr:cNvSpPr txBox="1"/>
              </xdr:nvSpPr>
              <xdr:spPr>
                <a:xfrm>
                  <a:off x="4305300" y="4030980"/>
                  <a:ext cx="1929759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他所が上限管理を行っている</a:t>
                  </a:r>
                </a:p>
              </xdr:txBody>
            </xdr:sp>
            <xdr:sp macro="" textlink="">
              <xdr:nvSpPr>
                <xdr:cNvPr id="68" name="テキスト ボックス 67"/>
                <xdr:cNvSpPr txBox="1"/>
              </xdr:nvSpPr>
              <xdr:spPr>
                <a:xfrm>
                  <a:off x="6629401" y="2552700"/>
                  <a:ext cx="3825239" cy="275717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r>
                    <a:rPr kumimoji="1" lang="ja-JP" altLang="en-US" sz="1100"/>
                    <a:t>（全事業所の総費用額の合計）</a:t>
                  </a:r>
                  <a:r>
                    <a:rPr kumimoji="1" lang="en-US" altLang="ja-JP" sz="1100"/>
                    <a:t>×5</a:t>
                  </a:r>
                  <a:r>
                    <a:rPr kumimoji="1" lang="ja-JP" altLang="en-US" sz="1100"/>
                    <a:t>％　＞　上限月額　の場合</a:t>
                  </a:r>
                  <a:endParaRPr kumimoji="1" lang="en-US" altLang="ja-JP" sz="1100"/>
                </a:p>
              </xdr:txBody>
            </xdr:sp>
            <xdr:sp macro="" textlink="">
              <xdr:nvSpPr>
                <xdr:cNvPr id="69" name="テキスト ボックス 68"/>
                <xdr:cNvSpPr txBox="1"/>
              </xdr:nvSpPr>
              <xdr:spPr>
                <a:xfrm>
                  <a:off x="6629400" y="3147060"/>
                  <a:ext cx="3696400" cy="271308"/>
                </a:xfrm>
                <a:prstGeom prst="rect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/>
                    <a:t>（全事業所の総費用額の合計）</a:t>
                  </a:r>
                  <a:r>
                    <a:rPr kumimoji="1" lang="en-US" altLang="ja-JP" sz="1100"/>
                    <a:t>×5</a:t>
                  </a:r>
                  <a:r>
                    <a:rPr kumimoji="1" lang="ja-JP" altLang="en-US" sz="1100"/>
                    <a:t>％　≦　上限月額　の場合</a:t>
                  </a:r>
                  <a:endParaRPr kumimoji="1" lang="en-US" altLang="ja-JP" sz="1100"/>
                </a:p>
              </xdr:txBody>
            </xdr:sp>
            <xdr:sp macro="" textlink="">
              <xdr:nvSpPr>
                <xdr:cNvPr id="70" name="テキスト ボックス 69"/>
                <xdr:cNvSpPr txBox="1"/>
              </xdr:nvSpPr>
              <xdr:spPr>
                <a:xfrm>
                  <a:off x="6605288" y="3923099"/>
                  <a:ext cx="2964180" cy="47909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r>
                    <a:rPr kumimoji="1" lang="ja-JP" altLang="en-US" sz="1100"/>
                    <a:t>上限管理事業所による上限管理結果のとおり</a:t>
                  </a:r>
                  <a:endParaRPr kumimoji="1" lang="en-US" altLang="ja-JP" sz="1100"/>
                </a:p>
                <a:p>
                  <a:r>
                    <a:rPr kumimoji="1" lang="ja-JP" altLang="en-US" sz="1100"/>
                    <a:t>ご請求ください。</a:t>
                  </a:r>
                </a:p>
              </xdr:txBody>
            </xdr:sp>
            <xdr:cxnSp macro="">
              <xdr:nvCxnSpPr>
                <xdr:cNvPr id="71" name="直線矢印コネクタ 70"/>
                <xdr:cNvCxnSpPr>
                  <a:stCxn id="63" idx="3"/>
                  <a:endCxn id="64" idx="1"/>
                </xdr:cNvCxnSpPr>
              </xdr:nvCxnSpPr>
              <xdr:spPr>
                <a:xfrm flipV="1">
                  <a:off x="1743616" y="3323019"/>
                  <a:ext cx="473804" cy="36576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直線矢印コネクタ 71"/>
                <xdr:cNvCxnSpPr>
                  <a:stCxn id="63" idx="3"/>
                  <a:endCxn id="65" idx="1"/>
                </xdr:cNvCxnSpPr>
              </xdr:nvCxnSpPr>
              <xdr:spPr>
                <a:xfrm>
                  <a:off x="1743616" y="3688779"/>
                  <a:ext cx="540251" cy="2865618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直線矢印コネクタ 72"/>
                <xdr:cNvCxnSpPr>
                  <a:stCxn id="64" idx="3"/>
                  <a:endCxn id="66" idx="1"/>
                </xdr:cNvCxnSpPr>
              </xdr:nvCxnSpPr>
              <xdr:spPr>
                <a:xfrm flipV="1">
                  <a:off x="3785157" y="2934399"/>
                  <a:ext cx="543003" cy="38862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直線矢印コネクタ 73"/>
                <xdr:cNvCxnSpPr>
                  <a:stCxn id="64" idx="3"/>
                  <a:endCxn id="67" idx="1"/>
                </xdr:cNvCxnSpPr>
              </xdr:nvCxnSpPr>
              <xdr:spPr>
                <a:xfrm>
                  <a:off x="3785157" y="3323019"/>
                  <a:ext cx="520143" cy="84582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直線矢印コネクタ 74"/>
                <xdr:cNvCxnSpPr>
                  <a:stCxn id="66" idx="3"/>
                  <a:endCxn id="68" idx="1"/>
                </xdr:cNvCxnSpPr>
              </xdr:nvCxnSpPr>
              <xdr:spPr>
                <a:xfrm flipV="1">
                  <a:off x="5923469" y="2690559"/>
                  <a:ext cx="705932" cy="24384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6" name="直線矢印コネクタ 75"/>
                <xdr:cNvCxnSpPr>
                  <a:stCxn id="66" idx="3"/>
                  <a:endCxn id="69" idx="1"/>
                </xdr:cNvCxnSpPr>
              </xdr:nvCxnSpPr>
              <xdr:spPr>
                <a:xfrm>
                  <a:off x="5923469" y="2934399"/>
                  <a:ext cx="705930" cy="348316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" name="直線矢印コネクタ 76"/>
                <xdr:cNvCxnSpPr>
                  <a:stCxn id="67" idx="3"/>
                  <a:endCxn id="70" idx="1"/>
                </xdr:cNvCxnSpPr>
              </xdr:nvCxnSpPr>
              <xdr:spPr>
                <a:xfrm flipV="1">
                  <a:off x="6235059" y="4162647"/>
                  <a:ext cx="370229" cy="6192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" name="直線矢印コネクタ 77"/>
                <xdr:cNvCxnSpPr>
                  <a:stCxn id="65" idx="3"/>
                </xdr:cNvCxnSpPr>
              </xdr:nvCxnSpPr>
              <xdr:spPr>
                <a:xfrm flipV="1">
                  <a:off x="3857696" y="6249597"/>
                  <a:ext cx="2853392" cy="30480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9" name="直線矢印コネクタ 78"/>
                <xdr:cNvCxnSpPr>
                  <a:stCxn id="65" idx="3"/>
                </xdr:cNvCxnSpPr>
              </xdr:nvCxnSpPr>
              <xdr:spPr>
                <a:xfrm>
                  <a:off x="3857696" y="6554397"/>
                  <a:ext cx="2853391" cy="28956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3" name="直線矢印コネクタ 42"/>
              <xdr:cNvCxnSpPr>
                <a:stCxn id="64" idx="3"/>
                <a:endCxn id="44" idx="1"/>
              </xdr:cNvCxnSpPr>
            </xdr:nvCxnSpPr>
            <xdr:spPr>
              <a:xfrm>
                <a:off x="3775357" y="9061065"/>
                <a:ext cx="561700" cy="2085906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4" name="テキスト ボックス 43"/>
              <xdr:cNvSpPr txBox="1"/>
            </xdr:nvSpPr>
            <xdr:spPr>
              <a:xfrm>
                <a:off x="4337057" y="10994571"/>
                <a:ext cx="1606543" cy="304799"/>
              </a:xfrm>
              <a:prstGeom prst="rect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上限管理を行っていない</a:t>
                </a:r>
              </a:p>
            </xdr:txBody>
          </xdr:sp>
          <xdr:cxnSp macro="">
            <xdr:nvCxnSpPr>
              <xdr:cNvPr id="45" name="直線矢印コネクタ 44"/>
              <xdr:cNvCxnSpPr>
                <a:stCxn id="44" idx="3"/>
              </xdr:cNvCxnSpPr>
            </xdr:nvCxnSpPr>
            <xdr:spPr>
              <a:xfrm flipV="1">
                <a:off x="5943600" y="10737954"/>
                <a:ext cx="788315" cy="409017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テキスト ボックス 47"/>
              <xdr:cNvSpPr txBox="1"/>
            </xdr:nvSpPr>
            <xdr:spPr>
              <a:xfrm>
                <a:off x="10872085" y="10548477"/>
                <a:ext cx="2952501" cy="56044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上限管理が必要です。</a:t>
                </a:r>
                <a:endParaRPr kumimoji="1" lang="en-US" altLang="ja-JP" sz="1100"/>
              </a:p>
              <a:p>
                <a:r>
                  <a:rPr kumimoji="1" lang="ja-JP" altLang="en-US" sz="1100"/>
                  <a:t>まずは上限管理事業所登録を行ってください。</a:t>
                </a:r>
              </a:p>
            </xdr:txBody>
          </xdr:sp>
          <xdr:cxnSp macro="">
            <xdr:nvCxnSpPr>
              <xdr:cNvPr id="49" name="直線矢印コネクタ 48"/>
              <xdr:cNvCxnSpPr/>
            </xdr:nvCxnSpPr>
            <xdr:spPr>
              <a:xfrm flipV="1">
                <a:off x="10601827" y="10768554"/>
                <a:ext cx="279116" cy="3771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0" name="テキスト ボックス 49"/>
              <xdr:cNvSpPr txBox="1"/>
            </xdr:nvSpPr>
            <xdr:spPr>
              <a:xfrm>
                <a:off x="10859853" y="11146662"/>
                <a:ext cx="1935331" cy="34974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en-US" altLang="ja-JP" sz="1600" b="1">
                    <a:solidFill>
                      <a:srgbClr val="FF0000"/>
                    </a:solidFill>
                  </a:rPr>
                  <a:t>【</a:t>
                </a:r>
                <a:r>
                  <a:rPr kumimoji="1" lang="ja-JP" altLang="en-US" sz="1600" b="1">
                    <a:solidFill>
                      <a:srgbClr val="FF0000"/>
                    </a:solidFill>
                  </a:rPr>
                  <a:t>多子軽減対象２</a:t>
                </a:r>
                <a:r>
                  <a:rPr kumimoji="1" lang="en-US" altLang="ja-JP" sz="1600" b="1">
                    <a:solidFill>
                      <a:srgbClr val="FF0000"/>
                    </a:solidFill>
                  </a:rPr>
                  <a:t>】</a:t>
                </a:r>
                <a:r>
                  <a:rPr kumimoji="1" lang="ja-JP" altLang="en-US" sz="1100"/>
                  <a:t>シートで計算</a:t>
                </a:r>
              </a:p>
            </xdr:txBody>
          </xdr:sp>
          <xdr:cxnSp macro="">
            <xdr:nvCxnSpPr>
              <xdr:cNvPr id="51" name="直線矢印コネクタ 50"/>
              <xdr:cNvCxnSpPr>
                <a:endCxn id="50" idx="1"/>
              </xdr:cNvCxnSpPr>
            </xdr:nvCxnSpPr>
            <xdr:spPr>
              <a:xfrm>
                <a:off x="10564595" y="11318051"/>
                <a:ext cx="295258" cy="3485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直線矢印コネクタ 51"/>
              <xdr:cNvCxnSpPr>
                <a:stCxn id="44" idx="3"/>
              </xdr:cNvCxnSpPr>
            </xdr:nvCxnSpPr>
            <xdr:spPr>
              <a:xfrm>
                <a:off x="5943600" y="11146971"/>
                <a:ext cx="788314" cy="16991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0" name="テキスト ボックス 39"/>
            <xdr:cNvSpPr txBox="1"/>
          </xdr:nvSpPr>
          <xdr:spPr>
            <a:xfrm>
              <a:off x="9126771" y="9154885"/>
              <a:ext cx="2184622" cy="349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（上限管理を行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わなか</a:t>
              </a:r>
              <a:r>
                <a:rPr kumimoji="1" lang="ja-JP" altLang="en-US" sz="1100"/>
                <a:t>った場合）</a:t>
              </a:r>
            </a:p>
          </xdr:txBody>
        </xdr:sp>
        <xdr:sp macro="" textlink="">
          <xdr:nvSpPr>
            <xdr:cNvPr id="41" name="テキスト ボックス 40"/>
            <xdr:cNvSpPr txBox="1"/>
          </xdr:nvSpPr>
          <xdr:spPr>
            <a:xfrm>
              <a:off x="9126770" y="8556172"/>
              <a:ext cx="2292344" cy="349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（上限管理を行った場合）</a:t>
              </a:r>
            </a:p>
          </xdr:txBody>
        </xdr:sp>
      </xdr:grpSp>
      <xdr:sp macro="" textlink="">
        <xdr:nvSpPr>
          <xdr:cNvPr id="89" name="テキスト ボックス 88"/>
          <xdr:cNvSpPr txBox="1"/>
        </xdr:nvSpPr>
        <xdr:spPr>
          <a:xfrm>
            <a:off x="869576" y="9368115"/>
            <a:ext cx="2474260" cy="717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※</a:t>
            </a:r>
            <a:r>
              <a:rPr kumimoji="1" lang="ja-JP" altLang="en-US" sz="1400" b="1" u="sng">
                <a:solidFill>
                  <a:srgbClr val="FF0000"/>
                </a:solidFill>
              </a:rPr>
              <a:t>障害児通所</a:t>
            </a:r>
            <a:r>
              <a:rPr kumimoji="1" lang="ja-JP" altLang="en-US" sz="1400"/>
              <a:t>給付費</a:t>
            </a:r>
            <a:r>
              <a:rPr kumimoji="1" lang="ja-JP" altLang="en-US" sz="1100"/>
              <a:t>の請求かつ</a:t>
            </a:r>
            <a:endParaRPr kumimoji="1" lang="en-US" altLang="ja-JP" sz="11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　</a:t>
            </a:r>
            <a:r>
              <a:rPr kumimoji="1" lang="ja-JP" altLang="en-US" sz="1400" b="1" u="sng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第２</a:t>
            </a:r>
            <a:r>
              <a:rPr kumimoji="1" lang="ja-JP" altLang="ja-JP" sz="1400" b="1" u="sng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子軽減対象児童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の場合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2</xdr:col>
      <xdr:colOff>107575</xdr:colOff>
      <xdr:row>55</xdr:row>
      <xdr:rowOff>98613</xdr:rowOff>
    </xdr:from>
    <xdr:to>
      <xdr:col>13</xdr:col>
      <xdr:colOff>466164</xdr:colOff>
      <xdr:row>62</xdr:row>
      <xdr:rowOff>80682</xdr:rowOff>
    </xdr:to>
    <xdr:sp macro="" textlink="">
      <xdr:nvSpPr>
        <xdr:cNvPr id="91" name="正方形/長方形 90"/>
        <xdr:cNvSpPr/>
      </xdr:nvSpPr>
      <xdr:spPr>
        <a:xfrm>
          <a:off x="636493" y="8884025"/>
          <a:ext cx="7189695" cy="1281951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412377</xdr:colOff>
      <xdr:row>59</xdr:row>
      <xdr:rowOff>322730</xdr:rowOff>
    </xdr:from>
    <xdr:to>
      <xdr:col>4</xdr:col>
      <xdr:colOff>0</xdr:colOff>
      <xdr:row>60</xdr:row>
      <xdr:rowOff>116541</xdr:rowOff>
    </xdr:to>
    <xdr:cxnSp macro="">
      <xdr:nvCxnSpPr>
        <xdr:cNvPr id="92" name="直線矢印コネクタ 91"/>
        <xdr:cNvCxnSpPr/>
      </xdr:nvCxnSpPr>
      <xdr:spPr>
        <a:xfrm flipH="1" flipV="1">
          <a:off x="1550895" y="9861177"/>
          <a:ext cx="277905" cy="2061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28</xdr:row>
      <xdr:rowOff>0</xdr:rowOff>
    </xdr:from>
    <xdr:to>
      <xdr:col>7</xdr:col>
      <xdr:colOff>8965</xdr:colOff>
      <xdr:row>28</xdr:row>
      <xdr:rowOff>8965</xdr:rowOff>
    </xdr:to>
    <xdr:cxnSp macro="">
      <xdr:nvCxnSpPr>
        <xdr:cNvPr id="111" name="直線コネクタ 110"/>
        <xdr:cNvCxnSpPr/>
      </xdr:nvCxnSpPr>
      <xdr:spPr>
        <a:xfrm>
          <a:off x="2446020" y="4907280"/>
          <a:ext cx="1220545" cy="896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8965</xdr:colOff>
      <xdr:row>39</xdr:row>
      <xdr:rowOff>170329</xdr:rowOff>
    </xdr:from>
    <xdr:to>
      <xdr:col>7</xdr:col>
      <xdr:colOff>8965</xdr:colOff>
      <xdr:row>39</xdr:row>
      <xdr:rowOff>170329</xdr:rowOff>
    </xdr:to>
    <xdr:cxnSp macro="">
      <xdr:nvCxnSpPr>
        <xdr:cNvPr id="112" name="直線コネクタ 111"/>
        <xdr:cNvCxnSpPr/>
      </xdr:nvCxnSpPr>
      <xdr:spPr>
        <a:xfrm>
          <a:off x="2447365" y="7302649"/>
          <a:ext cx="1219200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144780</xdr:colOff>
      <xdr:row>36</xdr:row>
      <xdr:rowOff>114300</xdr:rowOff>
    </xdr:from>
    <xdr:ext cx="1242520" cy="459100"/>
    <xdr:sp macro="" textlink="">
      <xdr:nvSpPr>
        <xdr:cNvPr id="113" name="テキスト ボックス 112"/>
        <xdr:cNvSpPr txBox="1"/>
      </xdr:nvSpPr>
      <xdr:spPr>
        <a:xfrm>
          <a:off x="4457700" y="6370320"/>
          <a:ext cx="124252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r>
            <a:rPr kumimoji="1" lang="en-US" altLang="ja-JP" sz="1100"/>
            <a:t>×3</a:t>
          </a:r>
          <a:r>
            <a:rPr kumimoji="1" lang="ja-JP" altLang="en-US" sz="1100"/>
            <a:t>％（切捨）</a:t>
          </a:r>
        </a:p>
      </xdr:txBody>
    </xdr:sp>
    <xdr:clientData/>
  </xdr:oneCellAnchor>
  <xdr:oneCellAnchor>
    <xdr:from>
      <xdr:col>8</xdr:col>
      <xdr:colOff>76200</xdr:colOff>
      <xdr:row>30</xdr:row>
      <xdr:rowOff>68580</xdr:rowOff>
    </xdr:from>
    <xdr:ext cx="1242520" cy="459100"/>
    <xdr:sp macro="" textlink="">
      <xdr:nvSpPr>
        <xdr:cNvPr id="114" name="テキスト ボックス 113"/>
        <xdr:cNvSpPr txBox="1"/>
      </xdr:nvSpPr>
      <xdr:spPr>
        <a:xfrm>
          <a:off x="4388224" y="5366721"/>
          <a:ext cx="124252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　　</a:t>
          </a:r>
          <a:r>
            <a:rPr kumimoji="1" lang="en-US" altLang="ja-JP" sz="1100"/>
            <a:t>×5</a:t>
          </a:r>
          <a:r>
            <a:rPr kumimoji="1" lang="ja-JP" altLang="en-US" sz="1100"/>
            <a:t>％（切捨）</a:t>
          </a:r>
        </a:p>
      </xdr:txBody>
    </xdr:sp>
    <xdr:clientData/>
  </xdr:oneCellAnchor>
  <xdr:twoCellAnchor>
    <xdr:from>
      <xdr:col>8</xdr:col>
      <xdr:colOff>99060</xdr:colOff>
      <xdr:row>30</xdr:row>
      <xdr:rowOff>30480</xdr:rowOff>
    </xdr:from>
    <xdr:to>
      <xdr:col>10</xdr:col>
      <xdr:colOff>213360</xdr:colOff>
      <xdr:row>33</xdr:row>
      <xdr:rowOff>60960</xdr:rowOff>
    </xdr:to>
    <xdr:sp macro="" textlink="">
      <xdr:nvSpPr>
        <xdr:cNvPr id="115" name="大かっこ 114"/>
        <xdr:cNvSpPr/>
      </xdr:nvSpPr>
      <xdr:spPr>
        <a:xfrm>
          <a:off x="4411980" y="5273040"/>
          <a:ext cx="1333500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571500</xdr:colOff>
      <xdr:row>30</xdr:row>
      <xdr:rowOff>91440</xdr:rowOff>
    </xdr:from>
    <xdr:ext cx="1242520" cy="459100"/>
    <xdr:sp macro="" textlink="">
      <xdr:nvSpPr>
        <xdr:cNvPr id="116" name="テキスト ボックス 115"/>
        <xdr:cNvSpPr txBox="1"/>
      </xdr:nvSpPr>
      <xdr:spPr>
        <a:xfrm>
          <a:off x="6103620" y="5334000"/>
          <a:ext cx="124252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総費用額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r>
            <a:rPr kumimoji="1" lang="en-US" altLang="ja-JP" sz="1100"/>
            <a:t>×3</a:t>
          </a:r>
          <a:r>
            <a:rPr kumimoji="1" lang="ja-JP" altLang="en-US" sz="1100"/>
            <a:t>％（切捨）</a:t>
          </a:r>
        </a:p>
      </xdr:txBody>
    </xdr:sp>
    <xdr:clientData/>
  </xdr:oneCellAnchor>
  <xdr:twoCellAnchor>
    <xdr:from>
      <xdr:col>10</xdr:col>
      <xdr:colOff>571500</xdr:colOff>
      <xdr:row>30</xdr:row>
      <xdr:rowOff>30480</xdr:rowOff>
    </xdr:from>
    <xdr:to>
      <xdr:col>13</xdr:col>
      <xdr:colOff>76200</xdr:colOff>
      <xdr:row>33</xdr:row>
      <xdr:rowOff>60960</xdr:rowOff>
    </xdr:to>
    <xdr:sp macro="" textlink="">
      <xdr:nvSpPr>
        <xdr:cNvPr id="117" name="大かっこ 116"/>
        <xdr:cNvSpPr/>
      </xdr:nvSpPr>
      <xdr:spPr>
        <a:xfrm>
          <a:off x="6103620" y="5273040"/>
          <a:ext cx="1333500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243840</xdr:colOff>
      <xdr:row>31</xdr:row>
      <xdr:rowOff>7620</xdr:rowOff>
    </xdr:from>
    <xdr:ext cx="292644" cy="275717"/>
    <xdr:sp macro="" textlink="">
      <xdr:nvSpPr>
        <xdr:cNvPr id="118" name="テキスト ボックス 117"/>
        <xdr:cNvSpPr txBox="1"/>
      </xdr:nvSpPr>
      <xdr:spPr>
        <a:xfrm>
          <a:off x="5775960" y="5417820"/>
          <a:ext cx="2926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と</a:t>
          </a:r>
        </a:p>
      </xdr:txBody>
    </xdr:sp>
    <xdr:clientData/>
  </xdr:oneCellAnchor>
  <xdr:oneCellAnchor>
    <xdr:from>
      <xdr:col>13</xdr:col>
      <xdr:colOff>99060</xdr:colOff>
      <xdr:row>31</xdr:row>
      <xdr:rowOff>22860</xdr:rowOff>
    </xdr:from>
    <xdr:ext cx="607859" cy="275717"/>
    <xdr:sp macro="" textlink="">
      <xdr:nvSpPr>
        <xdr:cNvPr id="119" name="テキスト ボックス 118"/>
        <xdr:cNvSpPr txBox="1"/>
      </xdr:nvSpPr>
      <xdr:spPr>
        <a:xfrm>
          <a:off x="7459980" y="543306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の差額</a:t>
          </a:r>
        </a:p>
      </xdr:txBody>
    </xdr:sp>
    <xdr:clientData/>
  </xdr:oneCellAnchor>
  <xdr:oneCellAnchor>
    <xdr:from>
      <xdr:col>8</xdr:col>
      <xdr:colOff>579120</xdr:colOff>
      <xdr:row>33</xdr:row>
      <xdr:rowOff>7620</xdr:rowOff>
    </xdr:from>
    <xdr:ext cx="2775568" cy="275717"/>
    <xdr:sp macro="" textlink="">
      <xdr:nvSpPr>
        <xdr:cNvPr id="120" name="テキスト ボックス 119"/>
        <xdr:cNvSpPr txBox="1"/>
      </xdr:nvSpPr>
      <xdr:spPr>
        <a:xfrm>
          <a:off x="4892040" y="5753100"/>
          <a:ext cx="277556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0000FF"/>
              </a:solidFill>
            </a:rPr>
            <a:t>（ご本人に代わって新宿区が負担する金額）</a:t>
          </a:r>
        </a:p>
      </xdr:txBody>
    </xdr:sp>
    <xdr:clientData/>
  </xdr:oneCellAnchor>
  <xdr:oneCellAnchor>
    <xdr:from>
      <xdr:col>8</xdr:col>
      <xdr:colOff>254908</xdr:colOff>
      <xdr:row>26</xdr:row>
      <xdr:rowOff>35470</xdr:rowOff>
    </xdr:from>
    <xdr:ext cx="1182055" cy="325730"/>
    <xdr:sp macro="" textlink="">
      <xdr:nvSpPr>
        <xdr:cNvPr id="121" name="テキスト ボックス 120"/>
        <xdr:cNvSpPr txBox="1"/>
      </xdr:nvSpPr>
      <xdr:spPr>
        <a:xfrm>
          <a:off x="4567828" y="4599850"/>
          <a:ext cx="118205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50" b="0">
              <a:solidFill>
                <a:sysClr val="windowText" lastClr="000000"/>
              </a:solidFill>
            </a:rPr>
            <a:t>上限月額まで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6626</xdr:colOff>
      <xdr:row>27</xdr:row>
      <xdr:rowOff>32683</xdr:rowOff>
    </xdr:from>
    <xdr:to>
      <xdr:col>8</xdr:col>
      <xdr:colOff>254908</xdr:colOff>
      <xdr:row>27</xdr:row>
      <xdr:rowOff>165653</xdr:rowOff>
    </xdr:to>
    <xdr:cxnSp macro="">
      <xdr:nvCxnSpPr>
        <xdr:cNvPr id="122" name="直線矢印コネクタ 121"/>
        <xdr:cNvCxnSpPr>
          <a:stCxn id="121" idx="1"/>
        </xdr:cNvCxnSpPr>
      </xdr:nvCxnSpPr>
      <xdr:spPr>
        <a:xfrm flipH="1">
          <a:off x="4319546" y="4764703"/>
          <a:ext cx="248282" cy="13297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529890</xdr:colOff>
      <xdr:row>30</xdr:row>
      <xdr:rowOff>102203</xdr:rowOff>
    </xdr:from>
    <xdr:ext cx="364908" cy="325730"/>
    <xdr:sp macro="" textlink="">
      <xdr:nvSpPr>
        <xdr:cNvPr id="123" name="テキスト ボックス 122"/>
        <xdr:cNvSpPr txBox="1"/>
      </xdr:nvSpPr>
      <xdr:spPr>
        <a:xfrm>
          <a:off x="5452410" y="5344763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12</xdr:col>
      <xdr:colOff>344832</xdr:colOff>
      <xdr:row>30</xdr:row>
      <xdr:rowOff>69545</xdr:rowOff>
    </xdr:from>
    <xdr:ext cx="364908" cy="325730"/>
    <xdr:sp macro="" textlink="">
      <xdr:nvSpPr>
        <xdr:cNvPr id="124" name="テキスト ボックス 123"/>
        <xdr:cNvSpPr txBox="1"/>
      </xdr:nvSpPr>
      <xdr:spPr>
        <a:xfrm>
          <a:off x="7096152" y="5312105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⑤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</xdr:col>
      <xdr:colOff>212015</xdr:colOff>
      <xdr:row>41</xdr:row>
      <xdr:rowOff>30484</xdr:rowOff>
    </xdr:from>
    <xdr:to>
      <xdr:col>7</xdr:col>
      <xdr:colOff>632226</xdr:colOff>
      <xdr:row>44</xdr:row>
      <xdr:rowOff>62755</xdr:rowOff>
    </xdr:to>
    <xdr:grpSp>
      <xdr:nvGrpSpPr>
        <xdr:cNvPr id="127" name="グループ化 126"/>
        <xdr:cNvGrpSpPr/>
      </xdr:nvGrpSpPr>
      <xdr:grpSpPr>
        <a:xfrm>
          <a:off x="2040815" y="7220178"/>
          <a:ext cx="2249011" cy="543259"/>
          <a:chOff x="3421380" y="7417397"/>
          <a:chExt cx="2249011" cy="804084"/>
        </a:xfrm>
      </xdr:grpSpPr>
      <xdr:sp macro="" textlink="">
        <xdr:nvSpPr>
          <xdr:cNvPr id="128" name="テキスト ボックス 127"/>
          <xdr:cNvSpPr txBox="1"/>
        </xdr:nvSpPr>
        <xdr:spPr>
          <a:xfrm>
            <a:off x="3421380" y="7417397"/>
            <a:ext cx="1314014" cy="8040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総費用額</a:t>
            </a:r>
            <a:endParaRPr kumimoji="1" lang="en-US" altLang="ja-JP" sz="1100"/>
          </a:p>
          <a:p>
            <a:r>
              <a:rPr kumimoji="1" lang="ja-JP" altLang="en-US" sz="1100"/>
              <a:t>　　　</a:t>
            </a:r>
            <a:r>
              <a:rPr kumimoji="1" lang="en-US" altLang="ja-JP" sz="1100"/>
              <a:t>×5</a:t>
            </a:r>
            <a:r>
              <a:rPr kumimoji="1" lang="ja-JP" altLang="en-US" sz="1100"/>
              <a:t>％（切捨）</a:t>
            </a:r>
          </a:p>
        </xdr:txBody>
      </xdr:sp>
      <xdr:sp macro="" textlink="">
        <xdr:nvSpPr>
          <xdr:cNvPr id="129" name="テキスト ボックス 128"/>
          <xdr:cNvSpPr txBox="1"/>
        </xdr:nvSpPr>
        <xdr:spPr>
          <a:xfrm>
            <a:off x="4610549" y="7463118"/>
            <a:ext cx="1059842" cy="5195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or</a:t>
            </a:r>
            <a:r>
              <a:rPr kumimoji="1" lang="ja-JP" altLang="en-US" sz="1100"/>
              <a:t>　　上限月額</a:t>
            </a:r>
          </a:p>
        </xdr:txBody>
      </xdr:sp>
    </xdr:grpSp>
    <xdr:clientData/>
  </xdr:twoCellAnchor>
  <xdr:oneCellAnchor>
    <xdr:from>
      <xdr:col>4</xdr:col>
      <xdr:colOff>44824</xdr:colOff>
      <xdr:row>39</xdr:row>
      <xdr:rowOff>179293</xdr:rowOff>
    </xdr:from>
    <xdr:ext cx="1295932" cy="325730"/>
    <xdr:sp macro="" textlink="">
      <xdr:nvSpPr>
        <xdr:cNvPr id="130" name="テキスト ボックス 129"/>
        <xdr:cNvSpPr txBox="1"/>
      </xdr:nvSpPr>
      <xdr:spPr>
        <a:xfrm>
          <a:off x="1873624" y="7303993"/>
          <a:ext cx="129593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③（④</a:t>
          </a:r>
          <a:r>
            <a:rPr kumimoji="1" lang="en-US" altLang="ja-JP" sz="1400" b="1">
              <a:solidFill>
                <a:srgbClr val="FF0000"/>
              </a:solidFill>
            </a:rPr>
            <a:t>+</a:t>
          </a:r>
          <a:r>
            <a:rPr kumimoji="1" lang="ja-JP" altLang="en-US" sz="1400" b="1">
              <a:solidFill>
                <a:srgbClr val="FF0000"/>
              </a:solidFill>
            </a:rPr>
            <a:t>⑤）　＝</a:t>
          </a:r>
          <a:endParaRPr kumimoji="1" lang="ja-JP" altLang="en-US" sz="8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14</xdr:col>
      <xdr:colOff>125506</xdr:colOff>
      <xdr:row>0</xdr:row>
      <xdr:rowOff>0</xdr:rowOff>
    </xdr:from>
    <xdr:to>
      <xdr:col>22</xdr:col>
      <xdr:colOff>430306</xdr:colOff>
      <xdr:row>46</xdr:row>
      <xdr:rowOff>74869</xdr:rowOff>
    </xdr:to>
    <xdr:grpSp>
      <xdr:nvGrpSpPr>
        <xdr:cNvPr id="3" name="グループ化 2"/>
        <xdr:cNvGrpSpPr/>
      </xdr:nvGrpSpPr>
      <xdr:grpSpPr>
        <a:xfrm>
          <a:off x="8256494" y="0"/>
          <a:ext cx="5181600" cy="8187928"/>
          <a:chOff x="8256494" y="0"/>
          <a:chExt cx="5181600" cy="8187928"/>
        </a:xfrm>
      </xdr:grpSpPr>
      <xdr:pic>
        <xdr:nvPicPr>
          <xdr:cNvPr id="2" name="図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23532" t="16190" r="47557" b="7058"/>
          <a:stretch/>
        </xdr:blipFill>
        <xdr:spPr>
          <a:xfrm>
            <a:off x="8256494" y="0"/>
            <a:ext cx="5181600" cy="8187928"/>
          </a:xfrm>
          <a:prstGeom prst="rect">
            <a:avLst/>
          </a:prstGeom>
        </xdr:spPr>
      </xdr:pic>
      <xdr:sp macro="" textlink="">
        <xdr:nvSpPr>
          <xdr:cNvPr id="93" name="テキスト ボックス 92"/>
          <xdr:cNvSpPr txBox="1"/>
        </xdr:nvSpPr>
        <xdr:spPr>
          <a:xfrm>
            <a:off x="10524565" y="2375648"/>
            <a:ext cx="2617694" cy="92336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400" b="1"/>
              <a:t>※※</a:t>
            </a:r>
            <a:r>
              <a:rPr kumimoji="1" lang="ja-JP" altLang="en-US" sz="1100" u="sng"/>
              <a:t>⑥「利用者負担上限月額」が</a:t>
            </a:r>
            <a:endParaRPr kumimoji="1" lang="en-US" altLang="ja-JP" sz="1100" u="sng"/>
          </a:p>
          <a:p>
            <a:r>
              <a:rPr kumimoji="1" lang="ja-JP" altLang="en-US" sz="1100" u="sng"/>
              <a:t>受給者証に記載の額と異なる場合</a:t>
            </a:r>
            <a:r>
              <a:rPr kumimoji="1" lang="ja-JP" altLang="en-US" sz="1100"/>
              <a:t>、</a:t>
            </a:r>
            <a:endParaRPr kumimoji="1" lang="en-US" altLang="ja-JP" sz="1100"/>
          </a:p>
          <a:p>
            <a:r>
              <a:rPr kumimoji="1" lang="ja-JP" altLang="en-US" sz="1100"/>
              <a:t>新宿区の審査では</a:t>
            </a:r>
            <a:r>
              <a:rPr kumimoji="1" lang="en-US" altLang="ja-JP" sz="1400" b="1">
                <a:solidFill>
                  <a:srgbClr val="FF0000"/>
                </a:solidFill>
              </a:rPr>
              <a:t>【</a:t>
            </a:r>
            <a:r>
              <a:rPr kumimoji="1" lang="ja-JP" altLang="en-US" sz="1400" b="1">
                <a:solidFill>
                  <a:srgbClr val="FF0000"/>
                </a:solidFill>
              </a:rPr>
              <a:t>返戻</a:t>
            </a:r>
            <a:r>
              <a:rPr kumimoji="1" lang="en-US" altLang="ja-JP" sz="1400" b="1">
                <a:solidFill>
                  <a:srgbClr val="FF0000"/>
                </a:solidFill>
              </a:rPr>
              <a:t>】</a:t>
            </a:r>
            <a:r>
              <a:rPr kumimoji="1" lang="ja-JP" altLang="en-US" sz="1100"/>
              <a:t>としています。</a:t>
            </a:r>
          </a:p>
        </xdr:txBody>
      </xdr:sp>
      <xdr:sp macro="" textlink="">
        <xdr:nvSpPr>
          <xdr:cNvPr id="94" name="テキスト ボックス 93"/>
          <xdr:cNvSpPr txBox="1"/>
        </xdr:nvSpPr>
        <xdr:spPr>
          <a:xfrm>
            <a:off x="10128948" y="2483224"/>
            <a:ext cx="390684" cy="393708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⑥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95" name="角丸四角形 94"/>
          <xdr:cNvSpPr/>
        </xdr:nvSpPr>
        <xdr:spPr>
          <a:xfrm>
            <a:off x="8615082" y="2539640"/>
            <a:ext cx="987287" cy="217098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6" name="直線矢印コネクタ 95"/>
          <xdr:cNvCxnSpPr/>
        </xdr:nvCxnSpPr>
        <xdr:spPr>
          <a:xfrm flipH="1" flipV="1">
            <a:off x="9887292" y="2669555"/>
            <a:ext cx="324678" cy="857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7" name="テキスト ボックス 96"/>
          <xdr:cNvSpPr txBox="1"/>
        </xdr:nvSpPr>
        <xdr:spPr>
          <a:xfrm>
            <a:off x="10100885" y="6221506"/>
            <a:ext cx="373399" cy="393708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①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98" name="テキスト ボックス 97"/>
          <xdr:cNvSpPr txBox="1"/>
        </xdr:nvSpPr>
        <xdr:spPr>
          <a:xfrm>
            <a:off x="10166367" y="7221038"/>
            <a:ext cx="333253" cy="393708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②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99" name="テキスト ボックス 98"/>
          <xdr:cNvSpPr txBox="1"/>
        </xdr:nvSpPr>
        <xdr:spPr>
          <a:xfrm>
            <a:off x="10493773" y="7061203"/>
            <a:ext cx="390684" cy="393708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③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0" name="テキスト ボックス 99"/>
          <xdr:cNvSpPr txBox="1"/>
        </xdr:nvSpPr>
        <xdr:spPr>
          <a:xfrm>
            <a:off x="10492603" y="7407797"/>
            <a:ext cx="390684" cy="393708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④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1" name="テキスト ボックス 100"/>
          <xdr:cNvSpPr txBox="1"/>
        </xdr:nvSpPr>
        <xdr:spPr>
          <a:xfrm>
            <a:off x="10636819" y="6331264"/>
            <a:ext cx="2400081" cy="594779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は明細書上では表示されません。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（③－④）で間接的に確認できます。</a:t>
            </a:r>
            <a:endParaRPr kumimoji="1" lang="ja-JP" altLang="en-US" sz="900" b="1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102" name="直線矢印コネクタ 101"/>
          <xdr:cNvCxnSpPr/>
        </xdr:nvCxnSpPr>
        <xdr:spPr>
          <a:xfrm flipH="1">
            <a:off x="9732163" y="6377069"/>
            <a:ext cx="443947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" name="直線矢印コネクタ 102"/>
          <xdr:cNvCxnSpPr/>
        </xdr:nvCxnSpPr>
        <xdr:spPr>
          <a:xfrm flipH="1">
            <a:off x="9837011" y="7225739"/>
            <a:ext cx="735496" cy="50857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4" name="直線矢印コネクタ 103"/>
          <xdr:cNvCxnSpPr/>
        </xdr:nvCxnSpPr>
        <xdr:spPr>
          <a:xfrm flipH="1">
            <a:off x="9856890" y="7429164"/>
            <a:ext cx="443947" cy="0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5" name="直線矢印コネクタ 104"/>
          <xdr:cNvCxnSpPr/>
        </xdr:nvCxnSpPr>
        <xdr:spPr>
          <a:xfrm flipH="1" flipV="1">
            <a:off x="9876768" y="7603530"/>
            <a:ext cx="702366" cy="21794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6" name="角丸四角形 105"/>
          <xdr:cNvSpPr/>
        </xdr:nvSpPr>
        <xdr:spPr>
          <a:xfrm>
            <a:off x="8860638" y="6237799"/>
            <a:ext cx="576470" cy="210692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7" name="角丸四角形 106"/>
          <xdr:cNvSpPr/>
        </xdr:nvSpPr>
        <xdr:spPr>
          <a:xfrm>
            <a:off x="8780345" y="7233004"/>
            <a:ext cx="685606" cy="12754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" name="角丸四角形 107"/>
          <xdr:cNvSpPr/>
        </xdr:nvSpPr>
        <xdr:spPr>
          <a:xfrm>
            <a:off x="9032136" y="7400103"/>
            <a:ext cx="433815" cy="10928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9" name="角丸四角形 108"/>
          <xdr:cNvSpPr/>
        </xdr:nvSpPr>
        <xdr:spPr>
          <a:xfrm>
            <a:off x="8753841" y="7545408"/>
            <a:ext cx="705484" cy="126341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470708</xdr:colOff>
      <xdr:row>81</xdr:row>
      <xdr:rowOff>53785</xdr:rowOff>
    </xdr:from>
    <xdr:to>
      <xdr:col>18</xdr:col>
      <xdr:colOff>116995</xdr:colOff>
      <xdr:row>82</xdr:row>
      <xdr:rowOff>163653</xdr:rowOff>
    </xdr:to>
    <xdr:sp macro="" textlink="">
      <xdr:nvSpPr>
        <xdr:cNvPr id="88" name="テキスト ボックス 87"/>
        <xdr:cNvSpPr txBox="1"/>
      </xdr:nvSpPr>
      <xdr:spPr>
        <a:xfrm>
          <a:off x="6772896" y="14818656"/>
          <a:ext cx="3913487" cy="28019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（全事業所の総費用額の合計）</a:t>
          </a:r>
          <a:r>
            <a:rPr kumimoji="1" lang="en-US" altLang="ja-JP" sz="1100"/>
            <a:t>×5</a:t>
          </a:r>
          <a:r>
            <a:rPr kumimoji="1" lang="ja-JP" altLang="en-US" sz="1100"/>
            <a:t>％　＞　上限月額　の場合</a:t>
          </a:r>
          <a:endParaRPr kumimoji="1" lang="en-US" altLang="ja-JP" sz="1100"/>
        </a:p>
      </xdr:txBody>
    </xdr:sp>
    <xdr:clientData/>
  </xdr:twoCellAnchor>
  <xdr:twoCellAnchor>
    <xdr:from>
      <xdr:col>11</xdr:col>
      <xdr:colOff>479673</xdr:colOff>
      <xdr:row>84</xdr:row>
      <xdr:rowOff>98608</xdr:rowOff>
    </xdr:from>
    <xdr:to>
      <xdr:col>17</xdr:col>
      <xdr:colOff>603748</xdr:colOff>
      <xdr:row>86</xdr:row>
      <xdr:rowOff>33666</xdr:rowOff>
    </xdr:to>
    <xdr:sp macro="" textlink="">
      <xdr:nvSpPr>
        <xdr:cNvPr id="110" name="テキスト ボックス 109"/>
        <xdr:cNvSpPr txBox="1"/>
      </xdr:nvSpPr>
      <xdr:spPr>
        <a:xfrm>
          <a:off x="6781861" y="15374467"/>
          <a:ext cx="3781675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（全事業所の総費用額の合計）</a:t>
          </a:r>
          <a:r>
            <a:rPr kumimoji="1" lang="en-US" altLang="ja-JP" sz="1100"/>
            <a:t>×5</a:t>
          </a:r>
          <a:r>
            <a:rPr kumimoji="1" lang="ja-JP" altLang="en-US" sz="1100"/>
            <a:t>％　≦　上限月額　の場合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59</xdr:row>
      <xdr:rowOff>80683</xdr:rowOff>
    </xdr:from>
    <xdr:to>
      <xdr:col>12</xdr:col>
      <xdr:colOff>466165</xdr:colOff>
      <xdr:row>92</xdr:row>
      <xdr:rowOff>91530</xdr:rowOff>
    </xdr:to>
    <xdr:pic>
      <xdr:nvPicPr>
        <xdr:cNvPr id="43" name="図 4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72" t="29386" r="42403" b="6244"/>
        <a:stretch/>
      </xdr:blipFill>
      <xdr:spPr>
        <a:xfrm>
          <a:off x="35859" y="10336307"/>
          <a:ext cx="8139953" cy="56675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35860</xdr:rowOff>
    </xdr:from>
    <xdr:to>
      <xdr:col>13</xdr:col>
      <xdr:colOff>116541</xdr:colOff>
      <xdr:row>39</xdr:row>
      <xdr:rowOff>20789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5" t="29387" r="42458" b="6524"/>
        <a:stretch/>
      </xdr:blipFill>
      <xdr:spPr>
        <a:xfrm>
          <a:off x="0" y="887507"/>
          <a:ext cx="8435788" cy="5865776"/>
        </a:xfrm>
        <a:prstGeom prst="rect">
          <a:avLst/>
        </a:prstGeom>
      </xdr:spPr>
    </xdr:pic>
    <xdr:clientData/>
  </xdr:twoCellAnchor>
  <xdr:twoCellAnchor>
    <xdr:from>
      <xdr:col>12</xdr:col>
      <xdr:colOff>71719</xdr:colOff>
      <xdr:row>7</xdr:row>
      <xdr:rowOff>44826</xdr:rowOff>
    </xdr:from>
    <xdr:to>
      <xdr:col>14</xdr:col>
      <xdr:colOff>8965</xdr:colOff>
      <xdr:row>53</xdr:row>
      <xdr:rowOff>17930</xdr:rowOff>
    </xdr:to>
    <xdr:cxnSp macro="">
      <xdr:nvCxnSpPr>
        <xdr:cNvPr id="3" name="直線矢印コネクタ 2"/>
        <xdr:cNvCxnSpPr/>
      </xdr:nvCxnSpPr>
      <xdr:spPr>
        <a:xfrm flipH="1" flipV="1">
          <a:off x="7781366" y="1407461"/>
          <a:ext cx="779928" cy="77723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340659</xdr:colOff>
      <xdr:row>17</xdr:row>
      <xdr:rowOff>53789</xdr:rowOff>
    </xdr:from>
    <xdr:to>
      <xdr:col>14</xdr:col>
      <xdr:colOff>26895</xdr:colOff>
      <xdr:row>19</xdr:row>
      <xdr:rowOff>53789</xdr:rowOff>
    </xdr:to>
    <xdr:cxnSp macro="">
      <xdr:nvCxnSpPr>
        <xdr:cNvPr id="4" name="直線矢印コネクタ 3"/>
        <xdr:cNvCxnSpPr/>
      </xdr:nvCxnSpPr>
      <xdr:spPr>
        <a:xfrm flipH="1" flipV="1">
          <a:off x="8050306" y="3119718"/>
          <a:ext cx="528918" cy="3406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143435</xdr:colOff>
      <xdr:row>29</xdr:row>
      <xdr:rowOff>8964</xdr:rowOff>
    </xdr:from>
    <xdr:to>
      <xdr:col>5</xdr:col>
      <xdr:colOff>618564</xdr:colOff>
      <xdr:row>33</xdr:row>
      <xdr:rowOff>17928</xdr:rowOff>
    </xdr:to>
    <xdr:sp macro="" textlink="">
      <xdr:nvSpPr>
        <xdr:cNvPr id="5" name="テキスト ボックス 4"/>
        <xdr:cNvSpPr txBox="1"/>
      </xdr:nvSpPr>
      <xdr:spPr>
        <a:xfrm>
          <a:off x="1972235" y="5127811"/>
          <a:ext cx="1891553" cy="60063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多子</a:t>
          </a:r>
          <a:r>
            <a:rPr kumimoji="1" lang="ja-JP" altLang="en-US" sz="1400" b="1" u="sng">
              <a:solidFill>
                <a:srgbClr val="FF0000"/>
              </a:solidFill>
            </a:rPr>
            <a:t>対象外</a:t>
          </a:r>
          <a:r>
            <a:rPr kumimoji="1" lang="ja-JP" altLang="en-US" sz="1100" u="sng"/>
            <a:t>の児童</a:t>
          </a:r>
          <a:r>
            <a:rPr kumimoji="1" lang="ja-JP" altLang="en-US" sz="1100"/>
            <a:t>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利用者負担額③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654424</xdr:colOff>
      <xdr:row>26</xdr:row>
      <xdr:rowOff>179293</xdr:rowOff>
    </xdr:from>
    <xdr:to>
      <xdr:col>5</xdr:col>
      <xdr:colOff>304801</xdr:colOff>
      <xdr:row>28</xdr:row>
      <xdr:rowOff>143435</xdr:rowOff>
    </xdr:to>
    <xdr:sp macro="" textlink="">
      <xdr:nvSpPr>
        <xdr:cNvPr id="6" name="下矢印 5"/>
        <xdr:cNvSpPr/>
      </xdr:nvSpPr>
      <xdr:spPr>
        <a:xfrm flipV="1">
          <a:off x="3191436" y="4778187"/>
          <a:ext cx="358589" cy="313766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466164</xdr:colOff>
      <xdr:row>28</xdr:row>
      <xdr:rowOff>170328</xdr:rowOff>
    </xdr:from>
    <xdr:to>
      <xdr:col>14</xdr:col>
      <xdr:colOff>0</xdr:colOff>
      <xdr:row>33</xdr:row>
      <xdr:rowOff>35857</xdr:rowOff>
    </xdr:to>
    <xdr:sp macro="" textlink="">
      <xdr:nvSpPr>
        <xdr:cNvPr id="9" name="テキスト ボックス 8"/>
        <xdr:cNvSpPr txBox="1"/>
      </xdr:nvSpPr>
      <xdr:spPr>
        <a:xfrm>
          <a:off x="6956611" y="5118846"/>
          <a:ext cx="1595718" cy="627529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多子</a:t>
          </a:r>
          <a:r>
            <a:rPr kumimoji="1" lang="ja-JP" altLang="en-US" sz="1400" b="1" u="sng">
              <a:solidFill>
                <a:srgbClr val="FF0000"/>
              </a:solidFill>
            </a:rPr>
            <a:t>対象外</a:t>
          </a:r>
          <a:r>
            <a:rPr kumimoji="1" lang="ja-JP" altLang="en-US" sz="1100" u="sng"/>
            <a:t>の児童</a:t>
          </a:r>
          <a:r>
            <a:rPr kumimoji="1" lang="ja-JP" altLang="en-US" sz="1100"/>
            <a:t>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自治体助成額④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17928</xdr:colOff>
      <xdr:row>26</xdr:row>
      <xdr:rowOff>152399</xdr:rowOff>
    </xdr:from>
    <xdr:to>
      <xdr:col>12</xdr:col>
      <xdr:colOff>376517</xdr:colOff>
      <xdr:row>28</xdr:row>
      <xdr:rowOff>116541</xdr:rowOff>
    </xdr:to>
    <xdr:sp macro="" textlink="">
      <xdr:nvSpPr>
        <xdr:cNvPr id="10" name="下矢印 9"/>
        <xdr:cNvSpPr/>
      </xdr:nvSpPr>
      <xdr:spPr>
        <a:xfrm flipV="1">
          <a:off x="7727575" y="4751293"/>
          <a:ext cx="358589" cy="313766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134470</xdr:colOff>
      <xdr:row>28</xdr:row>
      <xdr:rowOff>161364</xdr:rowOff>
    </xdr:from>
    <xdr:to>
      <xdr:col>10</xdr:col>
      <xdr:colOff>394446</xdr:colOff>
      <xdr:row>31</xdr:row>
      <xdr:rowOff>134470</xdr:rowOff>
    </xdr:to>
    <xdr:sp macro="" textlink="">
      <xdr:nvSpPr>
        <xdr:cNvPr id="13" name="テキスト ボックス 12"/>
        <xdr:cNvSpPr txBox="1"/>
      </xdr:nvSpPr>
      <xdr:spPr>
        <a:xfrm>
          <a:off x="5405717" y="5109882"/>
          <a:ext cx="1479176" cy="39444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利用者の実負担額⑤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170329</xdr:colOff>
      <xdr:row>24</xdr:row>
      <xdr:rowOff>44821</xdr:rowOff>
    </xdr:from>
    <xdr:to>
      <xdr:col>10</xdr:col>
      <xdr:colOff>376518</xdr:colOff>
      <xdr:row>28</xdr:row>
      <xdr:rowOff>134469</xdr:rowOff>
    </xdr:to>
    <xdr:sp macro="" textlink="">
      <xdr:nvSpPr>
        <xdr:cNvPr id="19" name="下矢印 18"/>
        <xdr:cNvSpPr/>
      </xdr:nvSpPr>
      <xdr:spPr>
        <a:xfrm flipV="1">
          <a:off x="6660776" y="4303056"/>
          <a:ext cx="206189" cy="779931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197223</xdr:colOff>
      <xdr:row>82</xdr:row>
      <xdr:rowOff>71719</xdr:rowOff>
    </xdr:from>
    <xdr:to>
      <xdr:col>7</xdr:col>
      <xdr:colOff>313765</xdr:colOff>
      <xdr:row>85</xdr:row>
      <xdr:rowOff>134472</xdr:rowOff>
    </xdr:to>
    <xdr:sp macro="" textlink="">
      <xdr:nvSpPr>
        <xdr:cNvPr id="33" name="テキスト ボックス 32"/>
        <xdr:cNvSpPr txBox="1"/>
      </xdr:nvSpPr>
      <xdr:spPr>
        <a:xfrm>
          <a:off x="2734235" y="14244919"/>
          <a:ext cx="2241177" cy="57374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solidFill>
                <a:srgbClr val="FF0000"/>
              </a:solidFill>
            </a:rPr>
            <a:t>第</a:t>
          </a:r>
          <a:r>
            <a:rPr kumimoji="1" lang="en-US" altLang="ja-JP" sz="1400" b="1" u="sng">
              <a:solidFill>
                <a:srgbClr val="FF0000"/>
              </a:solidFill>
            </a:rPr>
            <a:t>2</a:t>
          </a:r>
          <a:r>
            <a:rPr kumimoji="1" lang="ja-JP" altLang="en-US" sz="1400" b="1" u="sng">
              <a:solidFill>
                <a:srgbClr val="FF0000"/>
              </a:solidFill>
            </a:rPr>
            <a:t>子軽減対象</a:t>
          </a:r>
          <a:r>
            <a:rPr kumimoji="1" lang="ja-JP" altLang="en-US" sz="1100"/>
            <a:t>の児童の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利用者負担額③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672352</xdr:colOff>
      <xdr:row>80</xdr:row>
      <xdr:rowOff>44823</xdr:rowOff>
    </xdr:from>
    <xdr:to>
      <xdr:col>6</xdr:col>
      <xdr:colOff>421342</xdr:colOff>
      <xdr:row>82</xdr:row>
      <xdr:rowOff>17930</xdr:rowOff>
    </xdr:to>
    <xdr:sp macro="" textlink="">
      <xdr:nvSpPr>
        <xdr:cNvPr id="34" name="下矢印 33"/>
        <xdr:cNvSpPr/>
      </xdr:nvSpPr>
      <xdr:spPr>
        <a:xfrm flipV="1">
          <a:off x="3917576" y="13877364"/>
          <a:ext cx="457201" cy="313766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251011</xdr:colOff>
      <xdr:row>87</xdr:row>
      <xdr:rowOff>116541</xdr:rowOff>
    </xdr:from>
    <xdr:to>
      <xdr:col>10</xdr:col>
      <xdr:colOff>493058</xdr:colOff>
      <xdr:row>89</xdr:row>
      <xdr:rowOff>152399</xdr:rowOff>
    </xdr:to>
    <xdr:sp macro="" textlink="">
      <xdr:nvSpPr>
        <xdr:cNvPr id="35" name="テキスト ボックス 34"/>
        <xdr:cNvSpPr txBox="1"/>
      </xdr:nvSpPr>
      <xdr:spPr>
        <a:xfrm>
          <a:off x="5522258" y="15141388"/>
          <a:ext cx="1461247" cy="37651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利用者の実負担額⑤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412376</xdr:colOff>
      <xdr:row>79</xdr:row>
      <xdr:rowOff>143437</xdr:rowOff>
    </xdr:from>
    <xdr:to>
      <xdr:col>9</xdr:col>
      <xdr:colOff>573741</xdr:colOff>
      <xdr:row>87</xdr:row>
      <xdr:rowOff>71720</xdr:rowOff>
    </xdr:to>
    <xdr:sp macro="" textlink="">
      <xdr:nvSpPr>
        <xdr:cNvPr id="36" name="下矢印 35"/>
        <xdr:cNvSpPr/>
      </xdr:nvSpPr>
      <xdr:spPr>
        <a:xfrm flipV="1">
          <a:off x="6293223" y="13805649"/>
          <a:ext cx="161365" cy="1290918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98613</xdr:colOff>
      <xdr:row>82</xdr:row>
      <xdr:rowOff>116544</xdr:rowOff>
    </xdr:from>
    <xdr:to>
      <xdr:col>14</xdr:col>
      <xdr:colOff>35859</xdr:colOff>
      <xdr:row>86</xdr:row>
      <xdr:rowOff>35858</xdr:rowOff>
    </xdr:to>
    <xdr:sp macro="" textlink="">
      <xdr:nvSpPr>
        <xdr:cNvPr id="37" name="テキスト ボックス 36"/>
        <xdr:cNvSpPr txBox="1"/>
      </xdr:nvSpPr>
      <xdr:spPr>
        <a:xfrm>
          <a:off x="6589060" y="14289744"/>
          <a:ext cx="1999128" cy="60063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solidFill>
                <a:srgbClr val="FF0000"/>
              </a:solidFill>
            </a:rPr>
            <a:t>第</a:t>
          </a:r>
          <a:r>
            <a:rPr kumimoji="1" lang="en-US" altLang="ja-JP" sz="1400" b="1" u="sng">
              <a:solidFill>
                <a:srgbClr val="FF0000"/>
              </a:solidFill>
            </a:rPr>
            <a:t>2</a:t>
          </a:r>
          <a:r>
            <a:rPr kumimoji="1" lang="ja-JP" altLang="en-US" sz="1400" b="1" u="sng">
              <a:solidFill>
                <a:srgbClr val="FF0000"/>
              </a:solidFill>
            </a:rPr>
            <a:t>子軽減対象</a:t>
          </a:r>
          <a:r>
            <a:rPr kumimoji="1" lang="ja-JP" altLang="en-US" sz="1100"/>
            <a:t>の児童の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自治体助成額④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528919</xdr:colOff>
      <xdr:row>79</xdr:row>
      <xdr:rowOff>89648</xdr:rowOff>
    </xdr:from>
    <xdr:to>
      <xdr:col>12</xdr:col>
      <xdr:colOff>251012</xdr:colOff>
      <xdr:row>82</xdr:row>
      <xdr:rowOff>62756</xdr:rowOff>
    </xdr:to>
    <xdr:sp macro="" textlink="">
      <xdr:nvSpPr>
        <xdr:cNvPr id="38" name="下矢印 37"/>
        <xdr:cNvSpPr/>
      </xdr:nvSpPr>
      <xdr:spPr>
        <a:xfrm flipV="1">
          <a:off x="7628966" y="13751860"/>
          <a:ext cx="331693" cy="484096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546846</xdr:colOff>
      <xdr:row>76</xdr:row>
      <xdr:rowOff>44823</xdr:rowOff>
    </xdr:from>
    <xdr:to>
      <xdr:col>6</xdr:col>
      <xdr:colOff>636494</xdr:colOff>
      <xdr:row>79</xdr:row>
      <xdr:rowOff>161364</xdr:rowOff>
    </xdr:to>
    <xdr:sp macro="" textlink="">
      <xdr:nvSpPr>
        <xdr:cNvPr id="39" name="楕円 38"/>
        <xdr:cNvSpPr/>
      </xdr:nvSpPr>
      <xdr:spPr>
        <a:xfrm>
          <a:off x="3792070" y="13196047"/>
          <a:ext cx="797859" cy="6275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600636</xdr:colOff>
      <xdr:row>75</xdr:row>
      <xdr:rowOff>1</xdr:rowOff>
    </xdr:from>
    <xdr:to>
      <xdr:col>14</xdr:col>
      <xdr:colOff>403412</xdr:colOff>
      <xdr:row>78</xdr:row>
      <xdr:rowOff>17930</xdr:rowOff>
    </xdr:to>
    <xdr:cxnSp macro="">
      <xdr:nvCxnSpPr>
        <xdr:cNvPr id="41" name="直線矢印コネクタ 40"/>
        <xdr:cNvCxnSpPr/>
      </xdr:nvCxnSpPr>
      <xdr:spPr>
        <a:xfrm flipV="1">
          <a:off x="4554071" y="12980895"/>
          <a:ext cx="4401670" cy="5289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99</xdr:row>
      <xdr:rowOff>1</xdr:rowOff>
    </xdr:from>
    <xdr:to>
      <xdr:col>13</xdr:col>
      <xdr:colOff>152400</xdr:colOff>
      <xdr:row>133</xdr:row>
      <xdr:rowOff>99510</xdr:rowOff>
    </xdr:to>
    <xdr:pic>
      <xdr:nvPicPr>
        <xdr:cNvPr id="48" name="図 47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129" t="29665" r="42513" b="6245"/>
        <a:stretch/>
      </xdr:blipFill>
      <xdr:spPr>
        <a:xfrm>
          <a:off x="0" y="15186213"/>
          <a:ext cx="8471647" cy="5890710"/>
        </a:xfrm>
        <a:prstGeom prst="rect">
          <a:avLst/>
        </a:prstGeom>
      </xdr:spPr>
    </xdr:pic>
    <xdr:clientData/>
  </xdr:twoCellAnchor>
  <xdr:twoCellAnchor>
    <xdr:from>
      <xdr:col>4</xdr:col>
      <xdr:colOff>295835</xdr:colOff>
      <xdr:row>116</xdr:row>
      <xdr:rowOff>71718</xdr:rowOff>
    </xdr:from>
    <xdr:to>
      <xdr:col>7</xdr:col>
      <xdr:colOff>89647</xdr:colOff>
      <xdr:row>122</xdr:row>
      <xdr:rowOff>161365</xdr:rowOff>
    </xdr:to>
    <xdr:sp macro="" textlink="">
      <xdr:nvSpPr>
        <xdr:cNvPr id="49" name="楕円 48"/>
        <xdr:cNvSpPr/>
      </xdr:nvSpPr>
      <xdr:spPr>
        <a:xfrm>
          <a:off x="2832847" y="20188518"/>
          <a:ext cx="1918447" cy="11116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516909</xdr:colOff>
      <xdr:row>113</xdr:row>
      <xdr:rowOff>8967</xdr:rowOff>
    </xdr:from>
    <xdr:to>
      <xdr:col>14</xdr:col>
      <xdr:colOff>394447</xdr:colOff>
      <xdr:row>117</xdr:row>
      <xdr:rowOff>64182</xdr:rowOff>
    </xdr:to>
    <xdr:cxnSp macro="">
      <xdr:nvCxnSpPr>
        <xdr:cNvPr id="50" name="直線矢印コネクタ 49"/>
        <xdr:cNvCxnSpPr>
          <a:stCxn id="49" idx="7"/>
        </xdr:cNvCxnSpPr>
      </xdr:nvCxnSpPr>
      <xdr:spPr>
        <a:xfrm flipV="1">
          <a:off x="4470344" y="19614779"/>
          <a:ext cx="4476432" cy="7365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340659</xdr:colOff>
      <xdr:row>134</xdr:row>
      <xdr:rowOff>170329</xdr:rowOff>
    </xdr:from>
    <xdr:ext cx="6086153" cy="925894"/>
    <xdr:sp macro="" textlink="">
      <xdr:nvSpPr>
        <xdr:cNvPr id="24" name="テキスト ボックス 23"/>
        <xdr:cNvSpPr txBox="1"/>
      </xdr:nvSpPr>
      <xdr:spPr>
        <a:xfrm>
          <a:off x="340659" y="21425647"/>
          <a:ext cx="6086153" cy="925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/>
            <a:t>※</a:t>
          </a:r>
          <a:r>
            <a:rPr kumimoji="1" lang="ja-JP" altLang="en-US" sz="1800" b="1"/>
            <a:t>上限管理結果票や実績記録表の紙でのご提出（郵送）は、</a:t>
          </a:r>
          <a:endParaRPr kumimoji="1" lang="en-US" altLang="ja-JP" sz="1800" b="1"/>
        </a:p>
        <a:p>
          <a:r>
            <a:rPr kumimoji="1" lang="ja-JP" altLang="en-US" sz="1800" b="1"/>
            <a:t>　　</a:t>
          </a:r>
          <a:r>
            <a:rPr kumimoji="1" lang="ja-JP" altLang="en-US" sz="1800" b="1" u="sng">
              <a:solidFill>
                <a:srgbClr val="FF0000"/>
              </a:solidFill>
            </a:rPr>
            <a:t>新宿区では必要ありません。</a:t>
          </a:r>
          <a:endParaRPr kumimoji="1" lang="en-US" altLang="ja-JP" sz="1800" b="1" u="sng">
            <a:solidFill>
              <a:srgbClr val="FF0000"/>
            </a:solidFill>
          </a:endParaRPr>
        </a:p>
        <a:p>
          <a:r>
            <a:rPr kumimoji="1" lang="ja-JP" altLang="en-US" sz="1200" b="0" u="none">
              <a:solidFill>
                <a:sysClr val="windowText" lastClr="000000"/>
              </a:solidFill>
            </a:rPr>
            <a:t>　　　　（国保連から送られてくるデータで内容を確認できるため。）</a:t>
          </a:r>
        </a:p>
      </xdr:txBody>
    </xdr:sp>
    <xdr:clientData/>
  </xdr:oneCellAnchor>
  <xdr:twoCellAnchor>
    <xdr:from>
      <xdr:col>14</xdr:col>
      <xdr:colOff>546849</xdr:colOff>
      <xdr:row>30</xdr:row>
      <xdr:rowOff>125506</xdr:rowOff>
    </xdr:from>
    <xdr:to>
      <xdr:col>15</xdr:col>
      <xdr:colOff>17931</xdr:colOff>
      <xdr:row>44</xdr:row>
      <xdr:rowOff>35859</xdr:rowOff>
    </xdr:to>
    <xdr:sp macro="" textlink="">
      <xdr:nvSpPr>
        <xdr:cNvPr id="25" name="左大かっこ 24"/>
        <xdr:cNvSpPr/>
      </xdr:nvSpPr>
      <xdr:spPr>
        <a:xfrm>
          <a:off x="9099178" y="5414682"/>
          <a:ext cx="80682" cy="233082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403412</xdr:colOff>
      <xdr:row>37</xdr:row>
      <xdr:rowOff>152400</xdr:rowOff>
    </xdr:from>
    <xdr:to>
      <xdr:col>14</xdr:col>
      <xdr:colOff>206189</xdr:colOff>
      <xdr:row>46</xdr:row>
      <xdr:rowOff>98612</xdr:rowOff>
    </xdr:to>
    <xdr:cxnSp macro="">
      <xdr:nvCxnSpPr>
        <xdr:cNvPr id="27" name="直線矢印コネクタ 26"/>
        <xdr:cNvCxnSpPr/>
      </xdr:nvCxnSpPr>
      <xdr:spPr>
        <a:xfrm flipH="1" flipV="1">
          <a:off x="3648636" y="6544235"/>
          <a:ext cx="5109882" cy="1479177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331694</xdr:colOff>
      <xdr:row>35</xdr:row>
      <xdr:rowOff>134471</xdr:rowOff>
    </xdr:from>
    <xdr:to>
      <xdr:col>5</xdr:col>
      <xdr:colOff>555812</xdr:colOff>
      <xdr:row>37</xdr:row>
      <xdr:rowOff>143436</xdr:rowOff>
    </xdr:to>
    <xdr:sp macro="" textlink="">
      <xdr:nvSpPr>
        <xdr:cNvPr id="30" name="角丸四角形 29"/>
        <xdr:cNvSpPr/>
      </xdr:nvSpPr>
      <xdr:spPr>
        <a:xfrm>
          <a:off x="2868706" y="6185647"/>
          <a:ext cx="932330" cy="349624"/>
        </a:xfrm>
        <a:prstGeom prst="roundRect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555811</xdr:colOff>
      <xdr:row>74</xdr:row>
      <xdr:rowOff>17929</xdr:rowOff>
    </xdr:from>
    <xdr:to>
      <xdr:col>15</xdr:col>
      <xdr:colOff>53788</xdr:colOff>
      <xdr:row>82</xdr:row>
      <xdr:rowOff>71718</xdr:rowOff>
    </xdr:to>
    <xdr:sp macro="" textlink="">
      <xdr:nvSpPr>
        <xdr:cNvPr id="40" name="左大かっこ 39"/>
        <xdr:cNvSpPr/>
      </xdr:nvSpPr>
      <xdr:spPr>
        <a:xfrm>
          <a:off x="9108140" y="12828494"/>
          <a:ext cx="107577" cy="141642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555812</xdr:colOff>
      <xdr:row>107</xdr:row>
      <xdr:rowOff>161364</xdr:rowOff>
    </xdr:from>
    <xdr:to>
      <xdr:col>14</xdr:col>
      <xdr:colOff>601531</xdr:colOff>
      <xdr:row>126</xdr:row>
      <xdr:rowOff>89646</xdr:rowOff>
    </xdr:to>
    <xdr:sp macro="" textlink="">
      <xdr:nvSpPr>
        <xdr:cNvPr id="42" name="左大かっこ 41"/>
        <xdr:cNvSpPr/>
      </xdr:nvSpPr>
      <xdr:spPr>
        <a:xfrm>
          <a:off x="9108141" y="18745199"/>
          <a:ext cx="45719" cy="316454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475129</xdr:colOff>
      <xdr:row>18</xdr:row>
      <xdr:rowOff>125506</xdr:rowOff>
    </xdr:from>
    <xdr:to>
      <xdr:col>3</xdr:col>
      <xdr:colOff>256213</xdr:colOff>
      <xdr:row>21</xdr:row>
      <xdr:rowOff>8226</xdr:rowOff>
    </xdr:to>
    <xdr:sp macro="" textlink="">
      <xdr:nvSpPr>
        <xdr:cNvPr id="31" name="テキスト ボックス 30"/>
        <xdr:cNvSpPr txBox="1"/>
      </xdr:nvSpPr>
      <xdr:spPr>
        <a:xfrm>
          <a:off x="1694329" y="3361765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26893</xdr:colOff>
      <xdr:row>18</xdr:row>
      <xdr:rowOff>143436</xdr:rowOff>
    </xdr:from>
    <xdr:to>
      <xdr:col>4</xdr:col>
      <xdr:colOff>417577</xdr:colOff>
      <xdr:row>21</xdr:row>
      <xdr:rowOff>26156</xdr:rowOff>
    </xdr:to>
    <xdr:sp macro="" textlink="">
      <xdr:nvSpPr>
        <xdr:cNvPr id="32" name="テキスト ボックス 31"/>
        <xdr:cNvSpPr txBox="1"/>
      </xdr:nvSpPr>
      <xdr:spPr>
        <a:xfrm>
          <a:off x="2563905" y="3379695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555813</xdr:colOff>
      <xdr:row>35</xdr:row>
      <xdr:rowOff>53788</xdr:rowOff>
    </xdr:from>
    <xdr:to>
      <xdr:col>10</xdr:col>
      <xdr:colOff>304801</xdr:colOff>
      <xdr:row>37</xdr:row>
      <xdr:rowOff>26894</xdr:rowOff>
    </xdr:to>
    <xdr:sp macro="" textlink="">
      <xdr:nvSpPr>
        <xdr:cNvPr id="46" name="右カーブ矢印 45"/>
        <xdr:cNvSpPr/>
      </xdr:nvSpPr>
      <xdr:spPr>
        <a:xfrm rot="16200000">
          <a:off x="5849471" y="5472953"/>
          <a:ext cx="313765" cy="1577788"/>
        </a:xfrm>
        <a:prstGeom prst="curv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528918</xdr:colOff>
      <xdr:row>37</xdr:row>
      <xdr:rowOff>35860</xdr:rowOff>
    </xdr:from>
    <xdr:to>
      <xdr:col>11</xdr:col>
      <xdr:colOff>573742</xdr:colOff>
      <xdr:row>41</xdr:row>
      <xdr:rowOff>71717</xdr:rowOff>
    </xdr:to>
    <xdr:sp macro="" textlink="">
      <xdr:nvSpPr>
        <xdr:cNvPr id="45" name="テキスト ボックス 44"/>
        <xdr:cNvSpPr txBox="1"/>
      </xdr:nvSpPr>
      <xdr:spPr>
        <a:xfrm>
          <a:off x="5800165" y="6427695"/>
          <a:ext cx="1873624" cy="717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「利用者は</a:t>
          </a:r>
          <a:r>
            <a:rPr kumimoji="1" lang="en-US" altLang="ja-JP" sz="1100"/>
            <a:t>4</a:t>
          </a:r>
          <a:r>
            <a:rPr kumimoji="1" lang="ja-JP" altLang="en-US" sz="1100"/>
            <a:t>請求分の本人負担額を、</a:t>
          </a:r>
          <a:r>
            <a:rPr kumimoji="1" lang="en-US" altLang="ja-JP" sz="1100"/>
            <a:t>1</a:t>
          </a:r>
          <a:r>
            <a:rPr kumimoji="1" lang="ja-JP" altLang="en-US" sz="1100"/>
            <a:t>所にまとめて払えばよい」とする組み替え</a:t>
          </a:r>
        </a:p>
      </xdr:txBody>
    </xdr:sp>
    <xdr:clientData/>
  </xdr:twoCellAnchor>
  <xdr:twoCellAnchor>
    <xdr:from>
      <xdr:col>4</xdr:col>
      <xdr:colOff>654422</xdr:colOff>
      <xdr:row>19</xdr:row>
      <xdr:rowOff>26895</xdr:rowOff>
    </xdr:from>
    <xdr:to>
      <xdr:col>5</xdr:col>
      <xdr:colOff>336894</xdr:colOff>
      <xdr:row>21</xdr:row>
      <xdr:rowOff>79944</xdr:rowOff>
    </xdr:to>
    <xdr:sp macro="" textlink="">
      <xdr:nvSpPr>
        <xdr:cNvPr id="47" name="テキスト ボックス 46"/>
        <xdr:cNvSpPr txBox="1"/>
      </xdr:nvSpPr>
      <xdr:spPr>
        <a:xfrm>
          <a:off x="3191434" y="3433483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582705</xdr:colOff>
      <xdr:row>18</xdr:row>
      <xdr:rowOff>152400</xdr:rowOff>
    </xdr:from>
    <xdr:to>
      <xdr:col>11</xdr:col>
      <xdr:colOff>363789</xdr:colOff>
      <xdr:row>21</xdr:row>
      <xdr:rowOff>35120</xdr:rowOff>
    </xdr:to>
    <xdr:sp macro="" textlink="">
      <xdr:nvSpPr>
        <xdr:cNvPr id="51" name="テキスト ボックス 50"/>
        <xdr:cNvSpPr txBox="1"/>
      </xdr:nvSpPr>
      <xdr:spPr>
        <a:xfrm>
          <a:off x="7073152" y="3388659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340658</xdr:colOff>
      <xdr:row>18</xdr:row>
      <xdr:rowOff>143436</xdr:rowOff>
    </xdr:from>
    <xdr:to>
      <xdr:col>13</xdr:col>
      <xdr:colOff>121742</xdr:colOff>
      <xdr:row>21</xdr:row>
      <xdr:rowOff>26156</xdr:rowOff>
    </xdr:to>
    <xdr:sp macro="" textlink="">
      <xdr:nvSpPr>
        <xdr:cNvPr id="52" name="テキスト ボックス 51"/>
        <xdr:cNvSpPr txBox="1"/>
      </xdr:nvSpPr>
      <xdr:spPr>
        <a:xfrm>
          <a:off x="8050305" y="3379695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690282</xdr:colOff>
      <xdr:row>73</xdr:row>
      <xdr:rowOff>89648</xdr:rowOff>
    </xdr:from>
    <xdr:to>
      <xdr:col>4</xdr:col>
      <xdr:colOff>372754</xdr:colOff>
      <xdr:row>75</xdr:row>
      <xdr:rowOff>142697</xdr:rowOff>
    </xdr:to>
    <xdr:sp macro="" textlink="">
      <xdr:nvSpPr>
        <xdr:cNvPr id="53" name="テキスト ボックス 52"/>
        <xdr:cNvSpPr txBox="1"/>
      </xdr:nvSpPr>
      <xdr:spPr>
        <a:xfrm>
          <a:off x="2519082" y="12729883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475129</xdr:colOff>
      <xdr:row>73</xdr:row>
      <xdr:rowOff>89648</xdr:rowOff>
    </xdr:from>
    <xdr:to>
      <xdr:col>3</xdr:col>
      <xdr:colOff>256213</xdr:colOff>
      <xdr:row>75</xdr:row>
      <xdr:rowOff>142697</xdr:rowOff>
    </xdr:to>
    <xdr:sp macro="" textlink="">
      <xdr:nvSpPr>
        <xdr:cNvPr id="54" name="テキスト ボックス 53"/>
        <xdr:cNvSpPr txBox="1"/>
      </xdr:nvSpPr>
      <xdr:spPr>
        <a:xfrm>
          <a:off x="1694329" y="12729883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251011</xdr:colOff>
      <xdr:row>74</xdr:row>
      <xdr:rowOff>71718</xdr:rowOff>
    </xdr:from>
    <xdr:to>
      <xdr:col>5</xdr:col>
      <xdr:colOff>641695</xdr:colOff>
      <xdr:row>76</xdr:row>
      <xdr:rowOff>124767</xdr:rowOff>
    </xdr:to>
    <xdr:sp macro="" textlink="">
      <xdr:nvSpPr>
        <xdr:cNvPr id="55" name="テキスト ボックス 54"/>
        <xdr:cNvSpPr txBox="1"/>
      </xdr:nvSpPr>
      <xdr:spPr>
        <a:xfrm>
          <a:off x="3496235" y="12882283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304800</xdr:colOff>
      <xdr:row>73</xdr:row>
      <xdr:rowOff>0</xdr:rowOff>
    </xdr:from>
    <xdr:to>
      <xdr:col>11</xdr:col>
      <xdr:colOff>85884</xdr:colOff>
      <xdr:row>75</xdr:row>
      <xdr:rowOff>53049</xdr:rowOff>
    </xdr:to>
    <xdr:sp macro="" textlink="">
      <xdr:nvSpPr>
        <xdr:cNvPr id="56" name="テキスト ボックス 55"/>
        <xdr:cNvSpPr txBox="1"/>
      </xdr:nvSpPr>
      <xdr:spPr>
        <a:xfrm>
          <a:off x="6795247" y="12640235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582706</xdr:colOff>
      <xdr:row>73</xdr:row>
      <xdr:rowOff>80683</xdr:rowOff>
    </xdr:from>
    <xdr:to>
      <xdr:col>12</xdr:col>
      <xdr:colOff>363790</xdr:colOff>
      <xdr:row>75</xdr:row>
      <xdr:rowOff>133732</xdr:rowOff>
    </xdr:to>
    <xdr:sp macro="" textlink="">
      <xdr:nvSpPr>
        <xdr:cNvPr id="57" name="テキスト ボックス 56"/>
        <xdr:cNvSpPr txBox="1"/>
      </xdr:nvSpPr>
      <xdr:spPr>
        <a:xfrm>
          <a:off x="7682753" y="12720918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44824</xdr:colOff>
      <xdr:row>113</xdr:row>
      <xdr:rowOff>80684</xdr:rowOff>
    </xdr:from>
    <xdr:to>
      <xdr:col>4</xdr:col>
      <xdr:colOff>435508</xdr:colOff>
      <xdr:row>115</xdr:row>
      <xdr:rowOff>133733</xdr:rowOff>
    </xdr:to>
    <xdr:sp macro="" textlink="">
      <xdr:nvSpPr>
        <xdr:cNvPr id="58" name="テキスト ボックス 57"/>
        <xdr:cNvSpPr txBox="1"/>
      </xdr:nvSpPr>
      <xdr:spPr>
        <a:xfrm>
          <a:off x="2581836" y="19686496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493059</xdr:colOff>
      <xdr:row>113</xdr:row>
      <xdr:rowOff>80684</xdr:rowOff>
    </xdr:from>
    <xdr:to>
      <xdr:col>3</xdr:col>
      <xdr:colOff>274143</xdr:colOff>
      <xdr:row>115</xdr:row>
      <xdr:rowOff>133733</xdr:rowOff>
    </xdr:to>
    <xdr:sp macro="" textlink="">
      <xdr:nvSpPr>
        <xdr:cNvPr id="59" name="テキスト ボックス 58"/>
        <xdr:cNvSpPr txBox="1"/>
      </xdr:nvSpPr>
      <xdr:spPr>
        <a:xfrm>
          <a:off x="1712259" y="19686496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268941</xdr:colOff>
      <xdr:row>114</xdr:row>
      <xdr:rowOff>62755</xdr:rowOff>
    </xdr:from>
    <xdr:to>
      <xdr:col>5</xdr:col>
      <xdr:colOff>659625</xdr:colOff>
      <xdr:row>116</xdr:row>
      <xdr:rowOff>115804</xdr:rowOff>
    </xdr:to>
    <xdr:sp macro="" textlink="">
      <xdr:nvSpPr>
        <xdr:cNvPr id="60" name="テキスト ボックス 59"/>
        <xdr:cNvSpPr txBox="1"/>
      </xdr:nvSpPr>
      <xdr:spPr>
        <a:xfrm>
          <a:off x="3514165" y="19838896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</xdr:colOff>
      <xdr:row>115</xdr:row>
      <xdr:rowOff>107577</xdr:rowOff>
    </xdr:from>
    <xdr:to>
      <xdr:col>11</xdr:col>
      <xdr:colOff>390685</xdr:colOff>
      <xdr:row>117</xdr:row>
      <xdr:rowOff>160627</xdr:rowOff>
    </xdr:to>
    <xdr:sp macro="" textlink="">
      <xdr:nvSpPr>
        <xdr:cNvPr id="61" name="テキスト ボックス 60"/>
        <xdr:cNvSpPr txBox="1"/>
      </xdr:nvSpPr>
      <xdr:spPr>
        <a:xfrm>
          <a:off x="7100048" y="20054048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340660</xdr:colOff>
      <xdr:row>115</xdr:row>
      <xdr:rowOff>89648</xdr:rowOff>
    </xdr:from>
    <xdr:to>
      <xdr:col>13</xdr:col>
      <xdr:colOff>121744</xdr:colOff>
      <xdr:row>117</xdr:row>
      <xdr:rowOff>142698</xdr:rowOff>
    </xdr:to>
    <xdr:sp macro="" textlink="">
      <xdr:nvSpPr>
        <xdr:cNvPr id="62" name="テキスト ボックス 61"/>
        <xdr:cNvSpPr txBox="1"/>
      </xdr:nvSpPr>
      <xdr:spPr>
        <a:xfrm>
          <a:off x="8050307" y="20036119"/>
          <a:ext cx="390684" cy="393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26894</xdr:rowOff>
    </xdr:from>
    <xdr:to>
      <xdr:col>13</xdr:col>
      <xdr:colOff>548584</xdr:colOff>
      <xdr:row>41</xdr:row>
      <xdr:rowOff>143435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72" t="29293" r="48058" b="7457"/>
        <a:stretch/>
      </xdr:blipFill>
      <xdr:spPr>
        <a:xfrm>
          <a:off x="0" y="878541"/>
          <a:ext cx="8473384" cy="6454588"/>
        </a:xfrm>
        <a:prstGeom prst="rect">
          <a:avLst/>
        </a:prstGeom>
      </xdr:spPr>
    </xdr:pic>
    <xdr:clientData/>
  </xdr:twoCellAnchor>
  <xdr:twoCellAnchor>
    <xdr:from>
      <xdr:col>12</xdr:col>
      <xdr:colOff>134471</xdr:colOff>
      <xdr:row>7</xdr:row>
      <xdr:rowOff>116542</xdr:rowOff>
    </xdr:from>
    <xdr:to>
      <xdr:col>13</xdr:col>
      <xdr:colOff>582707</xdr:colOff>
      <xdr:row>29</xdr:row>
      <xdr:rowOff>53790</xdr:rowOff>
    </xdr:to>
    <xdr:cxnSp macro="">
      <xdr:nvCxnSpPr>
        <xdr:cNvPr id="3" name="直線矢印コネクタ 2"/>
        <xdr:cNvCxnSpPr/>
      </xdr:nvCxnSpPr>
      <xdr:spPr>
        <a:xfrm flipH="1" flipV="1">
          <a:off x="7449671" y="1416424"/>
          <a:ext cx="1057836" cy="368449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98612</xdr:colOff>
      <xdr:row>18</xdr:row>
      <xdr:rowOff>134470</xdr:rowOff>
    </xdr:from>
    <xdr:to>
      <xdr:col>14</xdr:col>
      <xdr:colOff>1</xdr:colOff>
      <xdr:row>19</xdr:row>
      <xdr:rowOff>107576</xdr:rowOff>
    </xdr:to>
    <xdr:cxnSp macro="">
      <xdr:nvCxnSpPr>
        <xdr:cNvPr id="4" name="直線矢印コネクタ 3"/>
        <xdr:cNvCxnSpPr/>
      </xdr:nvCxnSpPr>
      <xdr:spPr>
        <a:xfrm flipH="1" flipV="1">
          <a:off x="8023412" y="3307976"/>
          <a:ext cx="510989" cy="1434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179294</xdr:colOff>
      <xdr:row>31</xdr:row>
      <xdr:rowOff>62753</xdr:rowOff>
    </xdr:from>
    <xdr:to>
      <xdr:col>6</xdr:col>
      <xdr:colOff>555812</xdr:colOff>
      <xdr:row>34</xdr:row>
      <xdr:rowOff>125507</xdr:rowOff>
    </xdr:to>
    <xdr:sp macro="" textlink="">
      <xdr:nvSpPr>
        <xdr:cNvPr id="13" name="テキスト ボックス 12"/>
        <xdr:cNvSpPr txBox="1"/>
      </xdr:nvSpPr>
      <xdr:spPr>
        <a:xfrm>
          <a:off x="2617694" y="5450541"/>
          <a:ext cx="1595718" cy="57374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多子</a:t>
          </a:r>
          <a:r>
            <a:rPr kumimoji="1" lang="ja-JP" altLang="en-US" sz="1400" b="1">
              <a:solidFill>
                <a:srgbClr val="FF0000"/>
              </a:solidFill>
            </a:rPr>
            <a:t>対象外</a:t>
          </a:r>
          <a:r>
            <a:rPr kumimoji="1" lang="ja-JP" altLang="en-US" sz="1100"/>
            <a:t>の児童の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利用者負担額③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591671</xdr:colOff>
      <xdr:row>29</xdr:row>
      <xdr:rowOff>53788</xdr:rowOff>
    </xdr:from>
    <xdr:to>
      <xdr:col>6</xdr:col>
      <xdr:colOff>340660</xdr:colOff>
      <xdr:row>31</xdr:row>
      <xdr:rowOff>26894</xdr:rowOff>
    </xdr:to>
    <xdr:sp macro="" textlink="">
      <xdr:nvSpPr>
        <xdr:cNvPr id="14" name="下矢印 13"/>
        <xdr:cNvSpPr/>
      </xdr:nvSpPr>
      <xdr:spPr>
        <a:xfrm flipV="1">
          <a:off x="3639671" y="5100917"/>
          <a:ext cx="358589" cy="31376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376518</xdr:colOff>
      <xdr:row>31</xdr:row>
      <xdr:rowOff>53788</xdr:rowOff>
    </xdr:from>
    <xdr:to>
      <xdr:col>12</xdr:col>
      <xdr:colOff>143436</xdr:colOff>
      <xdr:row>36</xdr:row>
      <xdr:rowOff>8965</xdr:rowOff>
    </xdr:to>
    <xdr:sp macro="" textlink="">
      <xdr:nvSpPr>
        <xdr:cNvPr id="17" name="テキスト ボックス 16"/>
        <xdr:cNvSpPr txBox="1"/>
      </xdr:nvSpPr>
      <xdr:spPr>
        <a:xfrm>
          <a:off x="5862918" y="5504329"/>
          <a:ext cx="1595718" cy="806824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多子</a:t>
          </a:r>
          <a:r>
            <a:rPr kumimoji="1" lang="ja-JP" altLang="en-US" sz="1400" b="1">
              <a:solidFill>
                <a:srgbClr val="FF0000"/>
              </a:solidFill>
            </a:rPr>
            <a:t>対象外</a:t>
          </a:r>
          <a:r>
            <a:rPr kumimoji="1" lang="ja-JP" altLang="en-US" sz="1100"/>
            <a:t>の児童の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自治体助成額④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（</a:t>
          </a:r>
          <a:r>
            <a:rPr kumimoji="1" lang="en-US" altLang="ja-JP" sz="1100"/>
            <a:t>10</a:t>
          </a:r>
          <a:r>
            <a:rPr kumimoji="1" lang="ja-JP" altLang="en-US" sz="1100"/>
            <a:t>％ </a:t>
          </a:r>
          <a:r>
            <a:rPr kumimoji="1" lang="en-US" altLang="ja-JP" sz="1100"/>
            <a:t>-</a:t>
          </a:r>
          <a:r>
            <a:rPr kumimoji="1" lang="ja-JP" altLang="en-US" sz="1100" baseline="0"/>
            <a:t> </a:t>
          </a:r>
          <a:r>
            <a:rPr kumimoji="1" lang="en-US" altLang="ja-JP" sz="1100"/>
            <a:t>3</a:t>
          </a:r>
          <a:r>
            <a:rPr kumimoji="1" lang="ja-JP" altLang="en-US" sz="1100"/>
            <a:t>％）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555812</xdr:colOff>
      <xdr:row>29</xdr:row>
      <xdr:rowOff>53788</xdr:rowOff>
    </xdr:from>
    <xdr:to>
      <xdr:col>11</xdr:col>
      <xdr:colOff>304801</xdr:colOff>
      <xdr:row>31</xdr:row>
      <xdr:rowOff>26894</xdr:rowOff>
    </xdr:to>
    <xdr:sp macro="" textlink="">
      <xdr:nvSpPr>
        <xdr:cNvPr id="18" name="下矢印 17"/>
        <xdr:cNvSpPr/>
      </xdr:nvSpPr>
      <xdr:spPr>
        <a:xfrm flipV="1">
          <a:off x="6651812" y="5100917"/>
          <a:ext cx="358589" cy="31376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44823</xdr:colOff>
      <xdr:row>41</xdr:row>
      <xdr:rowOff>53790</xdr:rowOff>
    </xdr:from>
    <xdr:to>
      <xdr:col>10</xdr:col>
      <xdr:colOff>367552</xdr:colOff>
      <xdr:row>43</xdr:row>
      <xdr:rowOff>17688</xdr:rowOff>
    </xdr:to>
    <xdr:sp macro="" textlink="">
      <xdr:nvSpPr>
        <xdr:cNvPr id="21" name="テキスト ボックス 20"/>
        <xdr:cNvSpPr txBox="1"/>
      </xdr:nvSpPr>
      <xdr:spPr>
        <a:xfrm>
          <a:off x="4921623" y="7243484"/>
          <a:ext cx="1541929" cy="34938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利用者の実負担額⑤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80685</xdr:colOff>
      <xdr:row>30</xdr:row>
      <xdr:rowOff>116542</xdr:rowOff>
    </xdr:from>
    <xdr:to>
      <xdr:col>9</xdr:col>
      <xdr:colOff>245272</xdr:colOff>
      <xdr:row>41</xdr:row>
      <xdr:rowOff>53788</xdr:rowOff>
    </xdr:to>
    <xdr:sp macro="" textlink="">
      <xdr:nvSpPr>
        <xdr:cNvPr id="22" name="下矢印 21"/>
        <xdr:cNvSpPr/>
      </xdr:nvSpPr>
      <xdr:spPr>
        <a:xfrm flipV="1">
          <a:off x="5567085" y="5396754"/>
          <a:ext cx="164587" cy="1846728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48</xdr:row>
      <xdr:rowOff>125505</xdr:rowOff>
    </xdr:from>
    <xdr:ext cx="8473384" cy="6454588"/>
    <xdr:pic>
      <xdr:nvPicPr>
        <xdr:cNvPr id="32" name="図 3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72" t="29293" r="48058" b="7457"/>
        <a:stretch/>
      </xdr:blipFill>
      <xdr:spPr>
        <a:xfrm>
          <a:off x="0" y="8624046"/>
          <a:ext cx="8473384" cy="6454588"/>
        </a:xfrm>
        <a:prstGeom prst="rect">
          <a:avLst/>
        </a:prstGeom>
      </xdr:spPr>
    </xdr:pic>
    <xdr:clientData/>
  </xdr:oneCellAnchor>
  <xdr:twoCellAnchor>
    <xdr:from>
      <xdr:col>12</xdr:col>
      <xdr:colOff>161365</xdr:colOff>
      <xdr:row>52</xdr:row>
      <xdr:rowOff>98612</xdr:rowOff>
    </xdr:from>
    <xdr:to>
      <xdr:col>13</xdr:col>
      <xdr:colOff>582707</xdr:colOff>
      <xdr:row>73</xdr:row>
      <xdr:rowOff>53791</xdr:rowOff>
    </xdr:to>
    <xdr:cxnSp macro="">
      <xdr:nvCxnSpPr>
        <xdr:cNvPr id="33" name="直線矢印コネクタ 32"/>
        <xdr:cNvCxnSpPr/>
      </xdr:nvCxnSpPr>
      <xdr:spPr>
        <a:xfrm flipH="1" flipV="1">
          <a:off x="7476565" y="9278471"/>
          <a:ext cx="1030942" cy="353209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98612</xdr:colOff>
      <xdr:row>62</xdr:row>
      <xdr:rowOff>134470</xdr:rowOff>
    </xdr:from>
    <xdr:to>
      <xdr:col>14</xdr:col>
      <xdr:colOff>1</xdr:colOff>
      <xdr:row>63</xdr:row>
      <xdr:rowOff>107576</xdr:rowOff>
    </xdr:to>
    <xdr:cxnSp macro="">
      <xdr:nvCxnSpPr>
        <xdr:cNvPr id="34" name="直線矢印コネクタ 33"/>
        <xdr:cNvCxnSpPr/>
      </xdr:nvCxnSpPr>
      <xdr:spPr>
        <a:xfrm flipH="1" flipV="1">
          <a:off x="8023412" y="3370729"/>
          <a:ext cx="510989" cy="1434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268941</xdr:colOff>
      <xdr:row>82</xdr:row>
      <xdr:rowOff>17930</xdr:rowOff>
    </xdr:from>
    <xdr:to>
      <xdr:col>8</xdr:col>
      <xdr:colOff>233083</xdr:colOff>
      <xdr:row>85</xdr:row>
      <xdr:rowOff>80683</xdr:rowOff>
    </xdr:to>
    <xdr:sp macro="" textlink="">
      <xdr:nvSpPr>
        <xdr:cNvPr id="37" name="テキスト ボックス 36"/>
        <xdr:cNvSpPr txBox="1"/>
      </xdr:nvSpPr>
      <xdr:spPr>
        <a:xfrm>
          <a:off x="3316941" y="14307671"/>
          <a:ext cx="1792942" cy="6096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solidFill>
                <a:srgbClr val="0000FF"/>
              </a:solidFill>
            </a:rPr>
            <a:t>第</a:t>
          </a:r>
          <a:r>
            <a:rPr kumimoji="1" lang="en-US" altLang="ja-JP" sz="1400" b="1" u="sng">
              <a:solidFill>
                <a:srgbClr val="0000FF"/>
              </a:solidFill>
            </a:rPr>
            <a:t>2</a:t>
          </a:r>
          <a:r>
            <a:rPr kumimoji="1" lang="ja-JP" altLang="en-US" sz="1400" b="1" u="sng">
              <a:solidFill>
                <a:srgbClr val="0000FF"/>
              </a:solidFill>
            </a:rPr>
            <a:t>子軽減対象</a:t>
          </a:r>
          <a:r>
            <a:rPr kumimoji="1" lang="ja-JP" altLang="en-US" sz="1100"/>
            <a:t>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利用者負担額③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268942</xdr:colOff>
      <xdr:row>75</xdr:row>
      <xdr:rowOff>80684</xdr:rowOff>
    </xdr:from>
    <xdr:to>
      <xdr:col>8</xdr:col>
      <xdr:colOff>17931</xdr:colOff>
      <xdr:row>82</xdr:row>
      <xdr:rowOff>17930</xdr:rowOff>
    </xdr:to>
    <xdr:sp macro="" textlink="">
      <xdr:nvSpPr>
        <xdr:cNvPr id="38" name="下矢印 37"/>
        <xdr:cNvSpPr/>
      </xdr:nvSpPr>
      <xdr:spPr>
        <a:xfrm flipV="1">
          <a:off x="4536142" y="13178119"/>
          <a:ext cx="358589" cy="112955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322729</xdr:colOff>
      <xdr:row>82</xdr:row>
      <xdr:rowOff>107577</xdr:rowOff>
    </xdr:from>
    <xdr:to>
      <xdr:col>13</xdr:col>
      <xdr:colOff>286871</xdr:colOff>
      <xdr:row>86</xdr:row>
      <xdr:rowOff>197224</xdr:rowOff>
    </xdr:to>
    <xdr:sp macro="" textlink="">
      <xdr:nvSpPr>
        <xdr:cNvPr id="41" name="テキスト ボックス 40"/>
        <xdr:cNvSpPr txBox="1"/>
      </xdr:nvSpPr>
      <xdr:spPr>
        <a:xfrm>
          <a:off x="6418729" y="14397318"/>
          <a:ext cx="1792942" cy="806824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solidFill>
                <a:srgbClr val="0000FF"/>
              </a:solidFill>
            </a:rPr>
            <a:t>第</a:t>
          </a:r>
          <a:r>
            <a:rPr kumimoji="1" lang="en-US" altLang="ja-JP" sz="1400" b="1" u="sng">
              <a:solidFill>
                <a:srgbClr val="0000FF"/>
              </a:solidFill>
            </a:rPr>
            <a:t>2</a:t>
          </a:r>
          <a:r>
            <a:rPr kumimoji="1" lang="ja-JP" altLang="en-US" sz="1400" b="1" u="sng">
              <a:solidFill>
                <a:srgbClr val="0000FF"/>
              </a:solidFill>
            </a:rPr>
            <a:t>子軽減対象</a:t>
          </a:r>
          <a:r>
            <a:rPr kumimoji="1" lang="ja-JP" altLang="en-US" sz="1100"/>
            <a:t>児童の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自治体助成額④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322730</xdr:colOff>
      <xdr:row>76</xdr:row>
      <xdr:rowOff>2</xdr:rowOff>
    </xdr:from>
    <xdr:to>
      <xdr:col>13</xdr:col>
      <xdr:colOff>71719</xdr:colOff>
      <xdr:row>82</xdr:row>
      <xdr:rowOff>71720</xdr:rowOff>
    </xdr:to>
    <xdr:sp macro="" textlink="">
      <xdr:nvSpPr>
        <xdr:cNvPr id="42" name="下矢印 41"/>
        <xdr:cNvSpPr/>
      </xdr:nvSpPr>
      <xdr:spPr>
        <a:xfrm flipV="1">
          <a:off x="7637930" y="13267767"/>
          <a:ext cx="358589" cy="1093694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519953</xdr:colOff>
      <xdr:row>85</xdr:row>
      <xdr:rowOff>116542</xdr:rowOff>
    </xdr:from>
    <xdr:to>
      <xdr:col>10</xdr:col>
      <xdr:colOff>286871</xdr:colOff>
      <xdr:row>87</xdr:row>
      <xdr:rowOff>107577</xdr:rowOff>
    </xdr:to>
    <xdr:sp macro="" textlink="">
      <xdr:nvSpPr>
        <xdr:cNvPr id="43" name="テキスト ボックス 42"/>
        <xdr:cNvSpPr txBox="1"/>
      </xdr:nvSpPr>
      <xdr:spPr>
        <a:xfrm>
          <a:off x="4787153" y="14953130"/>
          <a:ext cx="1595718" cy="36755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利用者の実負担額⑤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44826</xdr:colOff>
      <xdr:row>76</xdr:row>
      <xdr:rowOff>8963</xdr:rowOff>
    </xdr:from>
    <xdr:to>
      <xdr:col>9</xdr:col>
      <xdr:colOff>251012</xdr:colOff>
      <xdr:row>85</xdr:row>
      <xdr:rowOff>107577</xdr:rowOff>
    </xdr:to>
    <xdr:sp macro="" textlink="">
      <xdr:nvSpPr>
        <xdr:cNvPr id="44" name="下矢印 43"/>
        <xdr:cNvSpPr/>
      </xdr:nvSpPr>
      <xdr:spPr>
        <a:xfrm flipV="1">
          <a:off x="5531226" y="13276728"/>
          <a:ext cx="206186" cy="166743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62752</xdr:colOff>
      <xdr:row>20</xdr:row>
      <xdr:rowOff>35858</xdr:rowOff>
    </xdr:from>
    <xdr:to>
      <xdr:col>8</xdr:col>
      <xdr:colOff>331693</xdr:colOff>
      <xdr:row>44</xdr:row>
      <xdr:rowOff>125505</xdr:rowOff>
    </xdr:to>
    <xdr:sp macro="" textlink="">
      <xdr:nvSpPr>
        <xdr:cNvPr id="2" name="乗算 1"/>
        <xdr:cNvSpPr/>
      </xdr:nvSpPr>
      <xdr:spPr>
        <a:xfrm>
          <a:off x="4329952" y="3612776"/>
          <a:ext cx="878541" cy="4258235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170329</xdr:colOff>
      <xdr:row>20</xdr:row>
      <xdr:rowOff>53789</xdr:rowOff>
    </xdr:from>
    <xdr:to>
      <xdr:col>13</xdr:col>
      <xdr:colOff>439270</xdr:colOff>
      <xdr:row>44</xdr:row>
      <xdr:rowOff>143436</xdr:rowOff>
    </xdr:to>
    <xdr:sp macro="" textlink="">
      <xdr:nvSpPr>
        <xdr:cNvPr id="52" name="乗算 51"/>
        <xdr:cNvSpPr/>
      </xdr:nvSpPr>
      <xdr:spPr>
        <a:xfrm>
          <a:off x="7485529" y="3630707"/>
          <a:ext cx="878541" cy="4258235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224117</xdr:colOff>
      <xdr:row>66</xdr:row>
      <xdr:rowOff>35859</xdr:rowOff>
    </xdr:from>
    <xdr:to>
      <xdr:col>6</xdr:col>
      <xdr:colOff>493058</xdr:colOff>
      <xdr:row>86</xdr:row>
      <xdr:rowOff>26894</xdr:rowOff>
    </xdr:to>
    <xdr:sp macro="" textlink="">
      <xdr:nvSpPr>
        <xdr:cNvPr id="53" name="乗算 52"/>
        <xdr:cNvSpPr/>
      </xdr:nvSpPr>
      <xdr:spPr>
        <a:xfrm>
          <a:off x="3272117" y="11600330"/>
          <a:ext cx="878541" cy="3433482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125506</xdr:colOff>
      <xdr:row>66</xdr:row>
      <xdr:rowOff>26894</xdr:rowOff>
    </xdr:from>
    <xdr:to>
      <xdr:col>11</xdr:col>
      <xdr:colOff>394447</xdr:colOff>
      <xdr:row>86</xdr:row>
      <xdr:rowOff>17929</xdr:rowOff>
    </xdr:to>
    <xdr:sp macro="" textlink="">
      <xdr:nvSpPr>
        <xdr:cNvPr id="54" name="乗算 53"/>
        <xdr:cNvSpPr/>
      </xdr:nvSpPr>
      <xdr:spPr>
        <a:xfrm>
          <a:off x="6221506" y="11591365"/>
          <a:ext cx="878541" cy="3433482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44824</xdr:colOff>
      <xdr:row>31</xdr:row>
      <xdr:rowOff>125505</xdr:rowOff>
    </xdr:from>
    <xdr:ext cx="779929" cy="459100"/>
    <xdr:sp macro="" textlink="">
      <xdr:nvSpPr>
        <xdr:cNvPr id="5" name="テキスト ボックス 4"/>
        <xdr:cNvSpPr txBox="1"/>
      </xdr:nvSpPr>
      <xdr:spPr>
        <a:xfrm>
          <a:off x="4312024" y="5576046"/>
          <a:ext cx="779929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使用</a:t>
          </a:r>
          <a:endParaRPr kumimoji="1" lang="en-US" altLang="ja-JP" sz="1100"/>
        </a:p>
        <a:p>
          <a:r>
            <a:rPr kumimoji="1" lang="ja-JP" altLang="en-US" sz="1100"/>
            <a:t>しません。</a:t>
          </a:r>
        </a:p>
      </xdr:txBody>
    </xdr:sp>
    <xdr:clientData/>
  </xdr:oneCellAnchor>
  <xdr:oneCellAnchor>
    <xdr:from>
      <xdr:col>12</xdr:col>
      <xdr:colOff>206189</xdr:colOff>
      <xdr:row>32</xdr:row>
      <xdr:rowOff>35858</xdr:rowOff>
    </xdr:from>
    <xdr:ext cx="779929" cy="459100"/>
    <xdr:sp macro="" textlink="">
      <xdr:nvSpPr>
        <xdr:cNvPr id="35" name="テキスト ボックス 34"/>
        <xdr:cNvSpPr txBox="1"/>
      </xdr:nvSpPr>
      <xdr:spPr>
        <a:xfrm>
          <a:off x="7521389" y="5656729"/>
          <a:ext cx="779929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使用</a:t>
          </a:r>
          <a:endParaRPr kumimoji="1" lang="en-US" altLang="ja-JP" sz="1100"/>
        </a:p>
        <a:p>
          <a:r>
            <a:rPr kumimoji="1" lang="ja-JP" altLang="en-US" sz="1100"/>
            <a:t>しません。</a:t>
          </a:r>
        </a:p>
      </xdr:txBody>
    </xdr:sp>
    <xdr:clientData/>
  </xdr:oneCellAnchor>
  <xdr:oneCellAnchor>
    <xdr:from>
      <xdr:col>5</xdr:col>
      <xdr:colOff>304801</xdr:colOff>
      <xdr:row>76</xdr:row>
      <xdr:rowOff>125506</xdr:rowOff>
    </xdr:from>
    <xdr:ext cx="779929" cy="459100"/>
    <xdr:sp macro="" textlink="">
      <xdr:nvSpPr>
        <xdr:cNvPr id="36" name="テキスト ボックス 35"/>
        <xdr:cNvSpPr txBox="1"/>
      </xdr:nvSpPr>
      <xdr:spPr>
        <a:xfrm>
          <a:off x="3352801" y="13393271"/>
          <a:ext cx="779929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使用</a:t>
          </a:r>
          <a:endParaRPr kumimoji="1" lang="en-US" altLang="ja-JP" sz="1100"/>
        </a:p>
        <a:p>
          <a:r>
            <a:rPr kumimoji="1" lang="ja-JP" altLang="en-US" sz="1100"/>
            <a:t>しません。</a:t>
          </a:r>
        </a:p>
      </xdr:txBody>
    </xdr:sp>
    <xdr:clientData/>
  </xdr:oneCellAnchor>
  <xdr:oneCellAnchor>
    <xdr:from>
      <xdr:col>10</xdr:col>
      <xdr:colOff>80683</xdr:colOff>
      <xdr:row>76</xdr:row>
      <xdr:rowOff>116541</xdr:rowOff>
    </xdr:from>
    <xdr:ext cx="779929" cy="459100"/>
    <xdr:sp macro="" textlink="">
      <xdr:nvSpPr>
        <xdr:cNvPr id="39" name="テキスト ボックス 38"/>
        <xdr:cNvSpPr txBox="1"/>
      </xdr:nvSpPr>
      <xdr:spPr>
        <a:xfrm>
          <a:off x="6176683" y="13384306"/>
          <a:ext cx="779929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使用</a:t>
          </a:r>
          <a:endParaRPr kumimoji="1" lang="en-US" altLang="ja-JP" sz="1100"/>
        </a:p>
        <a:p>
          <a:r>
            <a:rPr kumimoji="1" lang="ja-JP" altLang="en-US" sz="1100"/>
            <a:t>しません。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35443;&#32048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mora\MCWEL_FUKUSHI\Documents%20and%20Settings\natori\Local%20Settings\Temporary%20Internet%20Files\Content.IE5\JGK70LX4\sannpur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KEREL\WelVer5\WEL&#25313;&#36009;\DOC\TEIAN\&#30707;&#24059;&#35211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_旧メンテ"/>
      <sheetName val="確認"/>
      <sheetName val="表示内容"/>
      <sheetName val="ＤＢ構成一覧"/>
      <sheetName val="MS_SERVICE"/>
      <sheetName val="Ver1_0修正"/>
      <sheetName val="請求別紙"/>
      <sheetName val="画面_業務選択"/>
      <sheetName val="ini検討"/>
    </sheetNames>
    <sheetDataSet>
      <sheetData sheetId="0"/>
      <sheetData sheetId="1"/>
      <sheetData sheetId="2"/>
      <sheetData sheetId="3"/>
      <sheetData sheetId="4">
        <row r="1">
          <cell r="A1" t="str">
            <v>Service</v>
          </cell>
          <cell r="B1" t="str">
            <v>ServiceName</v>
          </cell>
        </row>
        <row r="2">
          <cell r="A2" t="str">
            <v>11</v>
          </cell>
          <cell r="B2" t="str">
            <v>訪問介護</v>
          </cell>
          <cell r="C2" t="str">
            <v>サービス</v>
          </cell>
        </row>
        <row r="3">
          <cell r="A3" t="str">
            <v>12</v>
          </cell>
          <cell r="B3" t="str">
            <v>訪問入浴介護</v>
          </cell>
          <cell r="C3" t="str">
            <v>サービス</v>
          </cell>
        </row>
        <row r="4">
          <cell r="A4" t="str">
            <v>13</v>
          </cell>
          <cell r="B4" t="str">
            <v>訪問看護</v>
          </cell>
          <cell r="C4" t="str">
            <v>サービス</v>
          </cell>
        </row>
        <row r="5">
          <cell r="A5" t="str">
            <v>14</v>
          </cell>
          <cell r="B5" t="str">
            <v>訪問リハビリテーション</v>
          </cell>
          <cell r="C5" t="str">
            <v>サービス</v>
          </cell>
        </row>
        <row r="6">
          <cell r="A6" t="str">
            <v>15</v>
          </cell>
          <cell r="B6" t="str">
            <v>通所介護</v>
          </cell>
          <cell r="C6" t="str">
            <v>サービス</v>
          </cell>
        </row>
        <row r="7">
          <cell r="A7" t="str">
            <v>16</v>
          </cell>
          <cell r="B7" t="str">
            <v>通所リハビリテーション</v>
          </cell>
          <cell r="C7" t="str">
            <v>サービス</v>
          </cell>
        </row>
        <row r="8">
          <cell r="A8" t="str">
            <v>17</v>
          </cell>
          <cell r="B8" t="str">
            <v>福祉用具貸与</v>
          </cell>
          <cell r="C8" t="str">
            <v>サービス</v>
          </cell>
        </row>
        <row r="9">
          <cell r="A9" t="str">
            <v>21</v>
          </cell>
          <cell r="B9" t="str">
            <v>短期入所生活介護</v>
          </cell>
          <cell r="C9" t="str">
            <v>短期</v>
          </cell>
        </row>
        <row r="10">
          <cell r="A10" t="str">
            <v>22</v>
          </cell>
          <cell r="B10" t="str">
            <v>短期入所療養介護（介護老人保健施設）</v>
          </cell>
          <cell r="C10" t="str">
            <v>短期</v>
          </cell>
        </row>
        <row r="11">
          <cell r="A11" t="str">
            <v>23</v>
          </cell>
          <cell r="B11" t="str">
            <v>短期入所療養介護（介護療養型医療施設等）</v>
          </cell>
          <cell r="C11" t="str">
            <v>短期</v>
          </cell>
        </row>
        <row r="12">
          <cell r="A12" t="str">
            <v>31</v>
          </cell>
          <cell r="B12" t="str">
            <v>居宅療養管理指導</v>
          </cell>
          <cell r="C12" t="str">
            <v>サービス</v>
          </cell>
        </row>
        <row r="13">
          <cell r="A13" t="str">
            <v>32</v>
          </cell>
          <cell r="B13" t="str">
            <v>痴呆対応型共同生活介護</v>
          </cell>
          <cell r="C13" t="str">
            <v>施設</v>
          </cell>
        </row>
        <row r="14">
          <cell r="A14" t="str">
            <v>33</v>
          </cell>
          <cell r="B14" t="str">
            <v>特定施設入所者生活介護</v>
          </cell>
          <cell r="C14" t="str">
            <v>施設</v>
          </cell>
        </row>
        <row r="15">
          <cell r="A15" t="str">
            <v>43</v>
          </cell>
          <cell r="B15" t="str">
            <v>居宅介護支援</v>
          </cell>
          <cell r="C15" t="str">
            <v>居宅</v>
          </cell>
        </row>
        <row r="16">
          <cell r="A16" t="str">
            <v>51</v>
          </cell>
          <cell r="B16" t="str">
            <v>介護福祉施設サービス</v>
          </cell>
          <cell r="C16" t="str">
            <v>施設</v>
          </cell>
        </row>
        <row r="17">
          <cell r="A17" t="str">
            <v>52</v>
          </cell>
          <cell r="B17" t="str">
            <v>介護保健施設サービス</v>
          </cell>
          <cell r="C17" t="str">
            <v>施設</v>
          </cell>
        </row>
        <row r="18">
          <cell r="A18" t="str">
            <v>53</v>
          </cell>
          <cell r="B18" t="str">
            <v>介護療養施設サービス</v>
          </cell>
          <cell r="C18" t="str">
            <v>施設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表紙"/>
      <sheetName val="見積総括"/>
      <sheetName val="年次別計算用"/>
      <sheetName val="年次別計算用－２"/>
      <sheetName val="構成詳細保守額付き"/>
      <sheetName val="リース見積書"/>
      <sheetName val="一時経費"/>
      <sheetName val="見積明細"/>
      <sheetName val="保守、運用費用"/>
      <sheetName val="年度別経費額"/>
      <sheetName val="年度別経費額 (2)"/>
      <sheetName val="現調"/>
      <sheetName val="Sheet1"/>
      <sheetName val="ライセンスフリー価格案"/>
      <sheetName val="見積書リース"/>
      <sheetName val="見積条件"/>
      <sheetName val="総括表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(ｿﾌﾄ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鳩山見積"/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6"/>
  <sheetViews>
    <sheetView zoomScale="85" zoomScaleNormal="85" zoomScaleSheetLayoutView="85" workbookViewId="0">
      <selection activeCell="W79" sqref="W79"/>
    </sheetView>
  </sheetViews>
  <sheetFormatPr defaultRowHeight="13.2" x14ac:dyDescent="0.2"/>
  <cols>
    <col min="1" max="1" width="3" style="23" customWidth="1"/>
    <col min="2" max="2" width="4.6640625" style="23" customWidth="1"/>
    <col min="3" max="3" width="8.88671875" style="23"/>
    <col min="4" max="4" width="10.109375" style="23" customWidth="1"/>
    <col min="5" max="5" width="8.88671875" style="23"/>
    <col min="6" max="6" width="8.88671875" style="23" customWidth="1"/>
    <col min="7" max="7" width="8.88671875" style="23"/>
    <col min="8" max="8" width="9.5546875" style="23" customWidth="1"/>
    <col min="9" max="9" width="8.88671875" style="23"/>
    <col min="10" max="11" width="10.109375" style="23" customWidth="1"/>
    <col min="12" max="16384" width="8.88671875" style="23"/>
  </cols>
  <sheetData>
    <row r="2" spans="2:6" ht="19.2" x14ac:dyDescent="0.2">
      <c r="B2" s="22" t="s">
        <v>32</v>
      </c>
    </row>
    <row r="3" spans="2:6" ht="14.4" x14ac:dyDescent="0.2">
      <c r="C3" s="24" t="s">
        <v>33</v>
      </c>
    </row>
    <row r="4" spans="2:6" x14ac:dyDescent="0.2">
      <c r="C4" s="43" t="s">
        <v>34</v>
      </c>
      <c r="D4" s="43"/>
      <c r="E4" s="43"/>
      <c r="F4" s="43" t="s">
        <v>35</v>
      </c>
    </row>
    <row r="5" spans="2:6" x14ac:dyDescent="0.2">
      <c r="C5" s="43"/>
      <c r="D5" s="43"/>
      <c r="E5" s="43"/>
      <c r="F5" s="43" t="s">
        <v>36</v>
      </c>
    </row>
    <row r="7" spans="2:6" x14ac:dyDescent="0.2">
      <c r="C7" s="23" t="s">
        <v>37</v>
      </c>
      <c r="F7" s="23" t="s">
        <v>38</v>
      </c>
    </row>
    <row r="8" spans="2:6" x14ac:dyDescent="0.2">
      <c r="F8" s="23" t="s">
        <v>39</v>
      </c>
    </row>
    <row r="10" spans="2:6" ht="16.2" x14ac:dyDescent="0.2">
      <c r="C10" s="23" t="s">
        <v>148</v>
      </c>
    </row>
    <row r="11" spans="2:6" ht="16.2" x14ac:dyDescent="0.2">
      <c r="D11" s="23" t="s">
        <v>149</v>
      </c>
    </row>
    <row r="12" spans="2:6" x14ac:dyDescent="0.2">
      <c r="C12" s="43" t="s">
        <v>40</v>
      </c>
    </row>
    <row r="13" spans="2:6" ht="14.4" x14ac:dyDescent="0.2">
      <c r="C13" s="43" t="s">
        <v>150</v>
      </c>
    </row>
    <row r="17" spans="3:8" ht="14.4" x14ac:dyDescent="0.2">
      <c r="C17" s="24" t="s">
        <v>41</v>
      </c>
    </row>
    <row r="19" spans="3:8" x14ac:dyDescent="0.2">
      <c r="C19" s="25" t="s">
        <v>139</v>
      </c>
    </row>
    <row r="20" spans="3:8" ht="13.8" thickBot="1" x14ac:dyDescent="0.25"/>
    <row r="21" spans="3:8" ht="13.2" customHeight="1" x14ac:dyDescent="0.2">
      <c r="D21" s="47" t="s">
        <v>42</v>
      </c>
      <c r="E21" s="50" t="s">
        <v>43</v>
      </c>
    </row>
    <row r="22" spans="3:8" x14ac:dyDescent="0.2">
      <c r="D22" s="48"/>
      <c r="E22" s="51"/>
    </row>
    <row r="23" spans="3:8" x14ac:dyDescent="0.2">
      <c r="D23" s="48"/>
      <c r="E23" s="51"/>
    </row>
    <row r="24" spans="3:8" x14ac:dyDescent="0.2">
      <c r="D24" s="48"/>
      <c r="E24" s="51"/>
    </row>
    <row r="25" spans="3:8" x14ac:dyDescent="0.2">
      <c r="D25" s="48"/>
      <c r="E25" s="51"/>
    </row>
    <row r="26" spans="3:8" x14ac:dyDescent="0.2">
      <c r="D26" s="48"/>
      <c r="E26" s="51"/>
    </row>
    <row r="27" spans="3:8" x14ac:dyDescent="0.2">
      <c r="D27" s="48"/>
      <c r="E27" s="51"/>
    </row>
    <row r="28" spans="3:8" ht="13.8" thickBot="1" x14ac:dyDescent="0.25">
      <c r="D28" s="48"/>
      <c r="E28" s="52"/>
    </row>
    <row r="29" spans="3:8" ht="13.2" customHeight="1" x14ac:dyDescent="0.2">
      <c r="D29" s="48"/>
      <c r="E29" s="47" t="s">
        <v>45</v>
      </c>
      <c r="H29" s="47" t="s">
        <v>44</v>
      </c>
    </row>
    <row r="30" spans="3:8" x14ac:dyDescent="0.2">
      <c r="D30" s="48"/>
      <c r="E30" s="48"/>
      <c r="F30" s="26"/>
      <c r="H30" s="48"/>
    </row>
    <row r="31" spans="3:8" x14ac:dyDescent="0.2">
      <c r="D31" s="48"/>
      <c r="E31" s="48"/>
      <c r="H31" s="48"/>
    </row>
    <row r="32" spans="3:8" x14ac:dyDescent="0.2">
      <c r="D32" s="48"/>
      <c r="E32" s="48"/>
      <c r="H32" s="48"/>
    </row>
    <row r="33" spans="4:8" x14ac:dyDescent="0.2">
      <c r="D33" s="48"/>
      <c r="E33" s="48"/>
      <c r="H33" s="48"/>
    </row>
    <row r="34" spans="4:8" x14ac:dyDescent="0.2">
      <c r="D34" s="48"/>
      <c r="E34" s="48"/>
      <c r="H34" s="48"/>
    </row>
    <row r="35" spans="4:8" x14ac:dyDescent="0.2">
      <c r="D35" s="48"/>
      <c r="E35" s="48"/>
      <c r="H35" s="48"/>
    </row>
    <row r="36" spans="4:8" ht="13.8" thickBot="1" x14ac:dyDescent="0.25">
      <c r="D36" s="48"/>
      <c r="E36" s="48"/>
      <c r="H36" s="49"/>
    </row>
    <row r="37" spans="4:8" ht="13.2" customHeight="1" x14ac:dyDescent="0.2">
      <c r="D37" s="48"/>
      <c r="E37" s="48"/>
      <c r="H37" s="47" t="s">
        <v>46</v>
      </c>
    </row>
    <row r="38" spans="4:8" x14ac:dyDescent="0.2">
      <c r="D38" s="48"/>
      <c r="E38" s="48"/>
      <c r="H38" s="48"/>
    </row>
    <row r="39" spans="4:8" x14ac:dyDescent="0.2">
      <c r="D39" s="48"/>
      <c r="E39" s="48"/>
      <c r="H39" s="48"/>
    </row>
    <row r="40" spans="4:8" ht="13.8" thickBot="1" x14ac:dyDescent="0.25">
      <c r="D40" s="49"/>
      <c r="E40" s="49"/>
      <c r="H40" s="49"/>
    </row>
    <row r="44" spans="4:8" x14ac:dyDescent="0.2">
      <c r="D44" s="23" t="s">
        <v>47</v>
      </c>
    </row>
    <row r="45" spans="4:8" ht="16.2" x14ac:dyDescent="0.2">
      <c r="D45" s="23" t="s">
        <v>140</v>
      </c>
    </row>
    <row r="46" spans="4:8" ht="16.2" x14ac:dyDescent="0.2">
      <c r="D46" s="23" t="s">
        <v>48</v>
      </c>
    </row>
    <row r="47" spans="4:8" ht="16.2" x14ac:dyDescent="0.2">
      <c r="D47" s="23" t="s">
        <v>151</v>
      </c>
    </row>
    <row r="49" spans="4:13" ht="16.2" x14ac:dyDescent="0.2">
      <c r="D49" s="23" t="s">
        <v>59</v>
      </c>
    </row>
    <row r="50" spans="4:13" x14ac:dyDescent="0.2">
      <c r="D50" s="27"/>
      <c r="E50" s="27"/>
      <c r="F50" s="62" t="s">
        <v>52</v>
      </c>
      <c r="G50" s="63"/>
      <c r="H50" s="62" t="s">
        <v>53</v>
      </c>
      <c r="I50" s="63"/>
      <c r="J50" s="62" t="s">
        <v>54</v>
      </c>
      <c r="K50" s="56"/>
      <c r="L50" s="55" t="s">
        <v>114</v>
      </c>
      <c r="M50" s="56"/>
    </row>
    <row r="51" spans="4:13" ht="22.8" customHeight="1" x14ac:dyDescent="0.2">
      <c r="D51" s="28"/>
      <c r="E51" s="29" t="s">
        <v>50</v>
      </c>
      <c r="F51" s="46" t="s">
        <v>55</v>
      </c>
      <c r="G51" s="45"/>
      <c r="H51" s="45" t="s">
        <v>57</v>
      </c>
      <c r="I51" s="45"/>
      <c r="J51" s="44" t="s">
        <v>58</v>
      </c>
      <c r="K51" s="44"/>
      <c r="L51" s="53" t="s">
        <v>116</v>
      </c>
      <c r="M51" s="57"/>
    </row>
    <row r="52" spans="4:13" ht="22.8" customHeight="1" x14ac:dyDescent="0.2">
      <c r="E52" s="30" t="s">
        <v>51</v>
      </c>
      <c r="F52" s="60" t="s">
        <v>56</v>
      </c>
      <c r="G52" s="60"/>
      <c r="H52" s="60" t="s">
        <v>56</v>
      </c>
      <c r="I52" s="60"/>
      <c r="J52" s="61" t="s">
        <v>56</v>
      </c>
      <c r="K52" s="61"/>
      <c r="L52" s="58"/>
      <c r="M52" s="59"/>
    </row>
    <row r="54" spans="4:13" ht="16.2" x14ac:dyDescent="0.2">
      <c r="E54" s="23" t="s">
        <v>112</v>
      </c>
    </row>
    <row r="57" spans="4:13" ht="16.2" x14ac:dyDescent="0.2">
      <c r="D57" s="23" t="s">
        <v>110</v>
      </c>
    </row>
    <row r="58" spans="4:13" ht="16.2" x14ac:dyDescent="0.2">
      <c r="D58" s="23" t="s">
        <v>115</v>
      </c>
    </row>
    <row r="59" spans="4:13" x14ac:dyDescent="0.2">
      <c r="D59" s="27"/>
      <c r="E59" s="27"/>
      <c r="F59" s="62" t="s">
        <v>52</v>
      </c>
      <c r="G59" s="63"/>
      <c r="H59" s="62" t="s">
        <v>53</v>
      </c>
      <c r="I59" s="63"/>
      <c r="J59" s="62" t="s">
        <v>54</v>
      </c>
      <c r="K59" s="56"/>
      <c r="L59" s="55" t="s">
        <v>114</v>
      </c>
      <c r="M59" s="56"/>
    </row>
    <row r="60" spans="4:13" ht="32.4" customHeight="1" x14ac:dyDescent="0.2">
      <c r="E60" s="40" t="s">
        <v>113</v>
      </c>
      <c r="F60" s="60" t="s">
        <v>56</v>
      </c>
      <c r="G60" s="60"/>
      <c r="H60" s="60" t="s">
        <v>56</v>
      </c>
      <c r="I60" s="60"/>
      <c r="J60" s="61" t="s">
        <v>56</v>
      </c>
      <c r="K60" s="61"/>
      <c r="L60" s="53" t="s">
        <v>116</v>
      </c>
      <c r="M60" s="54"/>
    </row>
    <row r="61" spans="4:13" x14ac:dyDescent="0.2">
      <c r="E61" s="23" t="s">
        <v>111</v>
      </c>
      <c r="L61" s="41"/>
      <c r="M61" s="41"/>
    </row>
    <row r="62" spans="4:13" ht="16.2" x14ac:dyDescent="0.2">
      <c r="E62" s="23" t="s">
        <v>112</v>
      </c>
    </row>
    <row r="66" spans="3:3" x14ac:dyDescent="0.2">
      <c r="C66" s="25" t="s">
        <v>49</v>
      </c>
    </row>
  </sheetData>
  <sheetProtection password="CC09" sheet="1" selectLockedCells="1"/>
  <mergeCells count="24">
    <mergeCell ref="L60:M60"/>
    <mergeCell ref="L50:M50"/>
    <mergeCell ref="L51:M52"/>
    <mergeCell ref="L59:M59"/>
    <mergeCell ref="F60:G60"/>
    <mergeCell ref="H60:I60"/>
    <mergeCell ref="J60:K60"/>
    <mergeCell ref="J50:K50"/>
    <mergeCell ref="J59:K59"/>
    <mergeCell ref="F50:G50"/>
    <mergeCell ref="H50:I50"/>
    <mergeCell ref="F59:G59"/>
    <mergeCell ref="H59:I59"/>
    <mergeCell ref="J52:K52"/>
    <mergeCell ref="H52:I52"/>
    <mergeCell ref="F52:G52"/>
    <mergeCell ref="J51:K51"/>
    <mergeCell ref="H51:I51"/>
    <mergeCell ref="F51:G51"/>
    <mergeCell ref="D21:D40"/>
    <mergeCell ref="E29:E40"/>
    <mergeCell ref="H29:H36"/>
    <mergeCell ref="H37:H40"/>
    <mergeCell ref="E21:E28"/>
  </mergeCells>
  <phoneticPr fontId="2"/>
  <pageMargins left="0.7" right="0.7" top="0.2" bottom="0.2" header="0.3" footer="0.3"/>
  <pageSetup paperSize="9" scale="67" fitToHeight="0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36"/>
  <sheetViews>
    <sheetView zoomScale="85" zoomScaleNormal="85" zoomScaleSheetLayoutView="70" workbookViewId="0">
      <selection activeCell="P31" sqref="P31"/>
    </sheetView>
  </sheetViews>
  <sheetFormatPr defaultRowHeight="13.2" x14ac:dyDescent="0.2"/>
  <cols>
    <col min="1" max="3" width="8.88671875" style="23"/>
    <col min="4" max="7" width="10.33203125" style="23" customWidth="1"/>
    <col min="8" max="13" width="8.88671875" style="23"/>
    <col min="14" max="14" width="3.44140625" style="23" customWidth="1"/>
    <col min="15" max="15" width="8.88671875" style="23"/>
    <col min="16" max="16" width="19.5546875" style="23" customWidth="1"/>
    <col min="17" max="20" width="10.77734375" style="23" customWidth="1"/>
    <col min="21" max="16384" width="8.88671875" style="23"/>
  </cols>
  <sheetData>
    <row r="2" spans="1:15" ht="21" x14ac:dyDescent="0.2">
      <c r="A2" s="31" t="s">
        <v>141</v>
      </c>
      <c r="I2" s="39" t="s">
        <v>109</v>
      </c>
    </row>
    <row r="4" spans="1:15" ht="19.2" x14ac:dyDescent="0.2">
      <c r="A4" s="38" t="s">
        <v>83</v>
      </c>
      <c r="C4" s="23" t="s">
        <v>91</v>
      </c>
    </row>
    <row r="15" spans="1:15" x14ac:dyDescent="0.2">
      <c r="O15" s="23" t="s">
        <v>60</v>
      </c>
    </row>
    <row r="20" spans="15:16" x14ac:dyDescent="0.2">
      <c r="O20" s="23" t="s">
        <v>84</v>
      </c>
    </row>
    <row r="21" spans="15:16" x14ac:dyDescent="0.2">
      <c r="P21" s="23" t="s">
        <v>61</v>
      </c>
    </row>
    <row r="24" spans="15:16" x14ac:dyDescent="0.2">
      <c r="O24" s="23" t="s">
        <v>118</v>
      </c>
    </row>
    <row r="25" spans="15:16" x14ac:dyDescent="0.2">
      <c r="P25" s="23" t="s">
        <v>119</v>
      </c>
    </row>
    <row r="26" spans="15:16" x14ac:dyDescent="0.2">
      <c r="P26" s="23" t="s">
        <v>120</v>
      </c>
    </row>
    <row r="27" spans="15:16" ht="14.4" x14ac:dyDescent="0.2">
      <c r="P27" s="23" t="s">
        <v>121</v>
      </c>
    </row>
    <row r="28" spans="15:16" x14ac:dyDescent="0.2">
      <c r="P28" s="23" t="s">
        <v>122</v>
      </c>
    </row>
    <row r="30" spans="15:16" x14ac:dyDescent="0.2">
      <c r="O30" s="23" t="s">
        <v>123</v>
      </c>
    </row>
    <row r="31" spans="15:16" ht="6.6" customHeight="1" x14ac:dyDescent="0.2"/>
    <row r="32" spans="15:16" x14ac:dyDescent="0.2">
      <c r="P32" s="39" t="s">
        <v>99</v>
      </c>
    </row>
    <row r="33" spans="3:16" x14ac:dyDescent="0.2">
      <c r="P33" s="23" t="s">
        <v>100</v>
      </c>
    </row>
    <row r="34" spans="3:16" x14ac:dyDescent="0.2">
      <c r="P34" s="23" t="s">
        <v>124</v>
      </c>
    </row>
    <row r="36" spans="3:16" x14ac:dyDescent="0.2">
      <c r="P36" s="39" t="s">
        <v>101</v>
      </c>
    </row>
    <row r="37" spans="3:16" x14ac:dyDescent="0.2">
      <c r="P37" s="23" t="s">
        <v>131</v>
      </c>
    </row>
    <row r="38" spans="3:16" x14ac:dyDescent="0.2">
      <c r="P38" s="23" t="s">
        <v>132</v>
      </c>
    </row>
    <row r="39" spans="3:16" x14ac:dyDescent="0.2">
      <c r="P39" s="23" t="s">
        <v>125</v>
      </c>
    </row>
    <row r="41" spans="3:16" x14ac:dyDescent="0.2">
      <c r="P41" s="39" t="s">
        <v>133</v>
      </c>
    </row>
    <row r="42" spans="3:16" x14ac:dyDescent="0.2">
      <c r="P42" s="23" t="s">
        <v>134</v>
      </c>
    </row>
    <row r="43" spans="3:16" x14ac:dyDescent="0.2">
      <c r="P43" s="23" t="s">
        <v>135</v>
      </c>
    </row>
    <row r="44" spans="3:16" x14ac:dyDescent="0.2">
      <c r="P44" s="23" t="s">
        <v>126</v>
      </c>
    </row>
    <row r="45" spans="3:16" x14ac:dyDescent="0.2">
      <c r="D45" s="37" t="s">
        <v>86</v>
      </c>
      <c r="E45" s="37" t="s">
        <v>87</v>
      </c>
      <c r="F45" s="37" t="s">
        <v>88</v>
      </c>
      <c r="G45" s="37" t="s">
        <v>89</v>
      </c>
    </row>
    <row r="46" spans="3:16" x14ac:dyDescent="0.2">
      <c r="C46" s="29" t="s">
        <v>73</v>
      </c>
      <c r="D46" s="32">
        <v>40000</v>
      </c>
      <c r="E46" s="32">
        <v>20000</v>
      </c>
      <c r="F46" s="32">
        <v>10000</v>
      </c>
      <c r="G46" s="32">
        <v>8000</v>
      </c>
      <c r="O46" s="23" t="s">
        <v>127</v>
      </c>
    </row>
    <row r="47" spans="3:16" x14ac:dyDescent="0.2">
      <c r="C47" s="42" t="s">
        <v>74</v>
      </c>
      <c r="D47" s="34">
        <f>D46-D48</f>
        <v>36000</v>
      </c>
      <c r="E47" s="34">
        <f t="shared" ref="E47:G47" si="0">E46-E48</f>
        <v>19400</v>
      </c>
      <c r="F47" s="34">
        <f>F46-F48</f>
        <v>10000</v>
      </c>
      <c r="G47" s="34">
        <f t="shared" si="0"/>
        <v>8000</v>
      </c>
      <c r="O47" s="23" t="s">
        <v>136</v>
      </c>
    </row>
    <row r="48" spans="3:16" ht="16.2" x14ac:dyDescent="0.2">
      <c r="C48" s="42" t="s">
        <v>75</v>
      </c>
      <c r="D48" s="34">
        <f>SUM(D49:D50)</f>
        <v>4000</v>
      </c>
      <c r="E48" s="34">
        <f>SUM(E49:E50)</f>
        <v>600</v>
      </c>
      <c r="F48" s="34">
        <f>SUM(F49:F50)</f>
        <v>0</v>
      </c>
      <c r="G48" s="34">
        <f>SUM(G49:G50)</f>
        <v>0</v>
      </c>
      <c r="H48" s="35" t="s">
        <v>76</v>
      </c>
    </row>
    <row r="49" spans="1:16" ht="14.4" x14ac:dyDescent="0.2">
      <c r="C49" s="42" t="s">
        <v>77</v>
      </c>
      <c r="D49" s="34">
        <v>1660</v>
      </c>
      <c r="E49" s="34">
        <v>600</v>
      </c>
      <c r="F49" s="34">
        <v>0</v>
      </c>
      <c r="G49" s="34">
        <v>0</v>
      </c>
      <c r="H49" s="35" t="s">
        <v>78</v>
      </c>
      <c r="O49" s="23" t="s">
        <v>128</v>
      </c>
    </row>
    <row r="50" spans="1:16" x14ac:dyDescent="0.2">
      <c r="C50" s="42" t="s">
        <v>79</v>
      </c>
      <c r="D50" s="34">
        <v>2340</v>
      </c>
      <c r="E50" s="34">
        <v>0</v>
      </c>
      <c r="F50" s="34">
        <v>0</v>
      </c>
      <c r="G50" s="34">
        <v>0</v>
      </c>
      <c r="O50" s="23" t="s">
        <v>63</v>
      </c>
    </row>
    <row r="53" spans="1:16" x14ac:dyDescent="0.2">
      <c r="O53" s="23" t="s">
        <v>129</v>
      </c>
    </row>
    <row r="54" spans="1:16" x14ac:dyDescent="0.2">
      <c r="O54" s="23" t="s">
        <v>64</v>
      </c>
    </row>
    <row r="55" spans="1:16" x14ac:dyDescent="0.2">
      <c r="P55" s="23" t="s">
        <v>130</v>
      </c>
    </row>
    <row r="58" spans="1:16" ht="19.2" x14ac:dyDescent="0.2">
      <c r="A58" s="38" t="s">
        <v>90</v>
      </c>
      <c r="C58" s="23" t="s">
        <v>117</v>
      </c>
    </row>
    <row r="75" spans="16:16" x14ac:dyDescent="0.2">
      <c r="P75" s="39" t="s">
        <v>93</v>
      </c>
    </row>
    <row r="76" spans="16:16" x14ac:dyDescent="0.2">
      <c r="P76" s="23" t="s">
        <v>92</v>
      </c>
    </row>
    <row r="77" spans="16:16" x14ac:dyDescent="0.2">
      <c r="P77" s="23" t="s">
        <v>137</v>
      </c>
    </row>
    <row r="79" spans="16:16" x14ac:dyDescent="0.2">
      <c r="P79" s="39" t="s">
        <v>94</v>
      </c>
    </row>
    <row r="80" spans="16:16" x14ac:dyDescent="0.2">
      <c r="P80" s="23" t="s">
        <v>95</v>
      </c>
    </row>
    <row r="81" spans="16:19" x14ac:dyDescent="0.2">
      <c r="P81" s="23" t="s">
        <v>96</v>
      </c>
    </row>
    <row r="82" spans="16:19" x14ac:dyDescent="0.2">
      <c r="P82" s="23" t="s">
        <v>138</v>
      </c>
    </row>
    <row r="85" spans="16:19" x14ac:dyDescent="0.2">
      <c r="P85" s="23" t="s">
        <v>97</v>
      </c>
    </row>
    <row r="90" spans="16:19" ht="16.2" x14ac:dyDescent="0.2">
      <c r="P90" s="36"/>
    </row>
    <row r="91" spans="16:19" x14ac:dyDescent="0.2">
      <c r="Q91" s="23" t="s">
        <v>66</v>
      </c>
      <c r="R91" s="23" t="s">
        <v>67</v>
      </c>
    </row>
    <row r="92" spans="16:19" x14ac:dyDescent="0.2">
      <c r="P92" s="28" t="s">
        <v>73</v>
      </c>
      <c r="Q92" s="32">
        <v>60000</v>
      </c>
      <c r="R92" s="32">
        <v>40000</v>
      </c>
    </row>
    <row r="93" spans="16:19" x14ac:dyDescent="0.2">
      <c r="P93" s="33" t="s">
        <v>74</v>
      </c>
      <c r="Q93" s="34">
        <f>Q92-Q94</f>
        <v>57000</v>
      </c>
      <c r="R93" s="34">
        <f t="shared" ref="R93" si="1">R92-R94</f>
        <v>38400</v>
      </c>
    </row>
    <row r="94" spans="16:19" ht="16.2" x14ac:dyDescent="0.2">
      <c r="P94" s="33" t="s">
        <v>75</v>
      </c>
      <c r="Q94" s="34">
        <f>SUM(Q95:Q96)</f>
        <v>3000</v>
      </c>
      <c r="R94" s="34">
        <f>SUM(R95:R96)</f>
        <v>1600</v>
      </c>
      <c r="S94" s="35" t="s">
        <v>76</v>
      </c>
    </row>
    <row r="95" spans="16:19" ht="14.4" x14ac:dyDescent="0.2">
      <c r="P95" s="33" t="s">
        <v>77</v>
      </c>
      <c r="Q95" s="34">
        <v>0</v>
      </c>
      <c r="R95" s="34">
        <v>1600</v>
      </c>
      <c r="S95" s="35" t="s">
        <v>78</v>
      </c>
    </row>
    <row r="96" spans="16:19" x14ac:dyDescent="0.2">
      <c r="P96" s="33" t="s">
        <v>79</v>
      </c>
      <c r="Q96" s="34">
        <v>3000</v>
      </c>
      <c r="R96" s="34">
        <v>0</v>
      </c>
    </row>
    <row r="98" spans="1:16" ht="19.2" x14ac:dyDescent="0.2">
      <c r="A98" s="38" t="s">
        <v>98</v>
      </c>
      <c r="C98" s="23" t="s">
        <v>142</v>
      </c>
    </row>
    <row r="109" spans="1:16" x14ac:dyDescent="0.2">
      <c r="P109" s="39" t="s">
        <v>99</v>
      </c>
    </row>
    <row r="110" spans="1:16" x14ac:dyDescent="0.2">
      <c r="P110" s="23" t="s">
        <v>100</v>
      </c>
    </row>
    <row r="111" spans="1:16" x14ac:dyDescent="0.2">
      <c r="P111" s="23" t="s">
        <v>124</v>
      </c>
    </row>
    <row r="113" spans="16:16" x14ac:dyDescent="0.2">
      <c r="P113" s="39" t="s">
        <v>101</v>
      </c>
    </row>
    <row r="114" spans="16:16" x14ac:dyDescent="0.2">
      <c r="P114" s="23" t="s">
        <v>102</v>
      </c>
    </row>
    <row r="115" spans="16:16" x14ac:dyDescent="0.2">
      <c r="P115" s="23" t="s">
        <v>103</v>
      </c>
    </row>
    <row r="116" spans="16:16" x14ac:dyDescent="0.2">
      <c r="P116" s="23" t="s">
        <v>125</v>
      </c>
    </row>
    <row r="118" spans="16:16" x14ac:dyDescent="0.2">
      <c r="P118" s="39" t="s">
        <v>106</v>
      </c>
    </row>
    <row r="119" spans="16:16" x14ac:dyDescent="0.2">
      <c r="P119" s="23" t="s">
        <v>104</v>
      </c>
    </row>
    <row r="120" spans="16:16" x14ac:dyDescent="0.2">
      <c r="P120" s="23" t="s">
        <v>105</v>
      </c>
    </row>
    <row r="121" spans="16:16" x14ac:dyDescent="0.2">
      <c r="P121" s="23" t="s">
        <v>126</v>
      </c>
    </row>
    <row r="123" spans="16:16" x14ac:dyDescent="0.2">
      <c r="P123" s="39" t="s">
        <v>107</v>
      </c>
    </row>
    <row r="124" spans="16:16" x14ac:dyDescent="0.2">
      <c r="P124" s="23" t="s">
        <v>104</v>
      </c>
    </row>
    <row r="125" spans="16:16" x14ac:dyDescent="0.2">
      <c r="P125" s="23" t="s">
        <v>108</v>
      </c>
    </row>
    <row r="126" spans="16:16" x14ac:dyDescent="0.2">
      <c r="P126" s="23" t="s">
        <v>126</v>
      </c>
    </row>
    <row r="129" spans="16:21" x14ac:dyDescent="0.2">
      <c r="P129" s="23" t="s">
        <v>97</v>
      </c>
    </row>
    <row r="131" spans="16:21" x14ac:dyDescent="0.2">
      <c r="Q131" s="37" t="s">
        <v>86</v>
      </c>
      <c r="R131" s="37" t="s">
        <v>87</v>
      </c>
      <c r="S131" s="37" t="s">
        <v>88</v>
      </c>
      <c r="T131" s="37" t="s">
        <v>89</v>
      </c>
    </row>
    <row r="132" spans="16:21" x14ac:dyDescent="0.2">
      <c r="P132" s="28" t="s">
        <v>73</v>
      </c>
      <c r="Q132" s="32">
        <v>40000</v>
      </c>
      <c r="R132" s="32">
        <v>40000</v>
      </c>
      <c r="S132" s="32">
        <v>30000</v>
      </c>
      <c r="T132" s="32">
        <v>25000</v>
      </c>
    </row>
    <row r="133" spans="16:21" x14ac:dyDescent="0.2">
      <c r="P133" s="33" t="s">
        <v>74</v>
      </c>
      <c r="Q133" s="34">
        <f>Q132-Q134</f>
        <v>36000</v>
      </c>
      <c r="R133" s="34">
        <f t="shared" ref="R133" si="2">R132-R134</f>
        <v>39400</v>
      </c>
      <c r="S133" s="34">
        <f>S132-S134</f>
        <v>30000</v>
      </c>
      <c r="T133" s="34">
        <f t="shared" ref="T133" si="3">T132-T134</f>
        <v>25000</v>
      </c>
    </row>
    <row r="134" spans="16:21" ht="16.2" x14ac:dyDescent="0.2">
      <c r="P134" s="33" t="s">
        <v>75</v>
      </c>
      <c r="Q134" s="34">
        <f>SUM(Q135:Q136)</f>
        <v>4000</v>
      </c>
      <c r="R134" s="34">
        <f>SUM(R135:R136)</f>
        <v>600</v>
      </c>
      <c r="S134" s="34">
        <f>SUM(S135:S136)</f>
        <v>0</v>
      </c>
      <c r="T134" s="34">
        <f>SUM(T135:T136)</f>
        <v>0</v>
      </c>
      <c r="U134" s="35" t="s">
        <v>76</v>
      </c>
    </row>
    <row r="135" spans="16:21" ht="14.4" x14ac:dyDescent="0.2">
      <c r="P135" s="33" t="s">
        <v>77</v>
      </c>
      <c r="Q135" s="34">
        <v>0</v>
      </c>
      <c r="R135" s="34">
        <v>550</v>
      </c>
      <c r="S135" s="34">
        <v>0</v>
      </c>
      <c r="T135" s="34">
        <v>0</v>
      </c>
      <c r="U135" s="35" t="s">
        <v>78</v>
      </c>
    </row>
    <row r="136" spans="16:21" x14ac:dyDescent="0.2">
      <c r="P136" s="33" t="s">
        <v>79</v>
      </c>
      <c r="Q136" s="34">
        <v>4000</v>
      </c>
      <c r="R136" s="34">
        <v>50</v>
      </c>
      <c r="S136" s="34">
        <v>0</v>
      </c>
      <c r="T136" s="34">
        <v>0</v>
      </c>
    </row>
  </sheetData>
  <sheetProtection password="CC09" sheet="1" objects="1" scenarios="1" selectLockedCells="1"/>
  <phoneticPr fontId="2"/>
  <pageMargins left="0.2" right="0.2" top="0.75" bottom="0.75" header="0.3" footer="0.3"/>
  <pageSetup paperSize="9" scale="63" fitToHeight="0" orientation="landscape" r:id="rId1"/>
  <rowBreaks count="2" manualBreakCount="2">
    <brk id="57" max="23" man="1"/>
    <brk id="97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9"/>
  <sheetViews>
    <sheetView zoomScale="85" zoomScaleNormal="85" workbookViewId="0">
      <selection activeCell="F45" sqref="F45"/>
    </sheetView>
  </sheetViews>
  <sheetFormatPr defaultRowHeight="13.2" x14ac:dyDescent="0.2"/>
  <cols>
    <col min="1" max="15" width="8.88671875" style="23"/>
    <col min="16" max="16" width="19.5546875" style="23" customWidth="1"/>
    <col min="17" max="16384" width="8.88671875" style="23"/>
  </cols>
  <sheetData>
    <row r="2" spans="1:15" ht="21" x14ac:dyDescent="0.2">
      <c r="A2" s="31" t="s">
        <v>65</v>
      </c>
    </row>
    <row r="4" spans="1:15" ht="19.2" x14ac:dyDescent="0.2">
      <c r="A4" s="38" t="s">
        <v>83</v>
      </c>
      <c r="C4" s="23" t="s">
        <v>145</v>
      </c>
    </row>
    <row r="15" spans="1:15" x14ac:dyDescent="0.2">
      <c r="O15" s="23" t="s">
        <v>60</v>
      </c>
    </row>
    <row r="20" spans="15:16" x14ac:dyDescent="0.2">
      <c r="O20" s="23" t="s">
        <v>85</v>
      </c>
    </row>
    <row r="21" spans="15:16" x14ac:dyDescent="0.2">
      <c r="P21" s="23" t="s">
        <v>61</v>
      </c>
    </row>
    <row r="24" spans="15:16" x14ac:dyDescent="0.2">
      <c r="O24" s="23" t="s">
        <v>62</v>
      </c>
    </row>
    <row r="25" spans="15:16" x14ac:dyDescent="0.2">
      <c r="P25" s="23" t="s">
        <v>68</v>
      </c>
    </row>
    <row r="29" spans="15:16" x14ac:dyDescent="0.2">
      <c r="O29" s="23" t="s">
        <v>69</v>
      </c>
    </row>
    <row r="30" spans="15:16" x14ac:dyDescent="0.2">
      <c r="O30" s="23" t="s">
        <v>63</v>
      </c>
    </row>
    <row r="34" spans="1:20" x14ac:dyDescent="0.2">
      <c r="O34" s="23" t="s">
        <v>143</v>
      </c>
    </row>
    <row r="35" spans="1:20" x14ac:dyDescent="0.2">
      <c r="O35" s="23" t="s">
        <v>64</v>
      </c>
    </row>
    <row r="36" spans="1:20" x14ac:dyDescent="0.2">
      <c r="P36" s="23" t="s">
        <v>70</v>
      </c>
    </row>
    <row r="38" spans="1:20" ht="16.2" x14ac:dyDescent="0.2">
      <c r="P38" s="36" t="s">
        <v>147</v>
      </c>
    </row>
    <row r="39" spans="1:20" x14ac:dyDescent="0.2">
      <c r="Q39" s="23" t="s">
        <v>71</v>
      </c>
      <c r="R39" s="23" t="s">
        <v>72</v>
      </c>
    </row>
    <row r="40" spans="1:20" x14ac:dyDescent="0.2">
      <c r="P40" s="28" t="s">
        <v>73</v>
      </c>
      <c r="Q40" s="32">
        <v>20000</v>
      </c>
      <c r="R40" s="32">
        <v>15000</v>
      </c>
    </row>
    <row r="41" spans="1:20" x14ac:dyDescent="0.2">
      <c r="P41" s="33" t="s">
        <v>74</v>
      </c>
      <c r="Q41" s="34">
        <f>Q40-Q42</f>
        <v>18000</v>
      </c>
      <c r="R41" s="34">
        <f t="shared" ref="R41" si="0">R40-R42</f>
        <v>13500</v>
      </c>
    </row>
    <row r="42" spans="1:20" ht="16.2" x14ac:dyDescent="0.2">
      <c r="P42" s="33" t="s">
        <v>75</v>
      </c>
      <c r="Q42" s="34">
        <f>SUM(Q43:Q44)</f>
        <v>2000</v>
      </c>
      <c r="R42" s="34">
        <f>SUM(R43:R44)</f>
        <v>1500</v>
      </c>
      <c r="S42" s="23" t="s">
        <v>80</v>
      </c>
      <c r="T42" s="35" t="s">
        <v>76</v>
      </c>
    </row>
    <row r="43" spans="1:20" ht="14.4" x14ac:dyDescent="0.2">
      <c r="P43" s="33" t="s">
        <v>77</v>
      </c>
      <c r="Q43" s="34">
        <v>1400</v>
      </c>
      <c r="R43" s="34">
        <v>1050</v>
      </c>
      <c r="T43" s="35" t="s">
        <v>78</v>
      </c>
    </row>
    <row r="44" spans="1:20" x14ac:dyDescent="0.2">
      <c r="P44" s="33" t="s">
        <v>79</v>
      </c>
      <c r="Q44" s="34">
        <v>600</v>
      </c>
      <c r="R44" s="34">
        <v>450</v>
      </c>
      <c r="S44" s="23" t="s">
        <v>81</v>
      </c>
    </row>
    <row r="48" spans="1:20" ht="19.2" x14ac:dyDescent="0.2">
      <c r="A48" s="38" t="s">
        <v>90</v>
      </c>
      <c r="C48" s="23" t="s">
        <v>144</v>
      </c>
    </row>
    <row r="59" spans="15:15" x14ac:dyDescent="0.2">
      <c r="O59" s="23" t="s">
        <v>60</v>
      </c>
    </row>
    <row r="64" spans="15:15" x14ac:dyDescent="0.2">
      <c r="O64" s="23" t="s">
        <v>85</v>
      </c>
    </row>
    <row r="65" spans="15:16" x14ac:dyDescent="0.2">
      <c r="P65" s="23" t="s">
        <v>61</v>
      </c>
    </row>
    <row r="68" spans="15:16" x14ac:dyDescent="0.2">
      <c r="O68" s="23" t="s">
        <v>62</v>
      </c>
    </row>
    <row r="69" spans="15:16" x14ac:dyDescent="0.2">
      <c r="P69" s="23" t="s">
        <v>68</v>
      </c>
    </row>
    <row r="73" spans="15:16" x14ac:dyDescent="0.2">
      <c r="O73" s="23" t="s">
        <v>69</v>
      </c>
    </row>
    <row r="74" spans="15:16" x14ac:dyDescent="0.2">
      <c r="O74" s="23" t="s">
        <v>63</v>
      </c>
    </row>
    <row r="78" spans="15:16" x14ac:dyDescent="0.2">
      <c r="O78" s="23" t="s">
        <v>143</v>
      </c>
    </row>
    <row r="79" spans="15:16" x14ac:dyDescent="0.2">
      <c r="O79" s="23" t="s">
        <v>64</v>
      </c>
    </row>
    <row r="80" spans="15:16" x14ac:dyDescent="0.2">
      <c r="P80" s="23" t="s">
        <v>70</v>
      </c>
    </row>
    <row r="83" spans="16:20" ht="16.2" x14ac:dyDescent="0.2">
      <c r="P83" s="36" t="s">
        <v>146</v>
      </c>
    </row>
    <row r="84" spans="16:20" x14ac:dyDescent="0.2">
      <c r="Q84" s="23" t="s">
        <v>66</v>
      </c>
      <c r="R84" s="23" t="s">
        <v>67</v>
      </c>
    </row>
    <row r="85" spans="16:20" x14ac:dyDescent="0.2">
      <c r="P85" s="28" t="s">
        <v>73</v>
      </c>
      <c r="Q85" s="32">
        <v>20000</v>
      </c>
      <c r="R85" s="32">
        <v>15000</v>
      </c>
    </row>
    <row r="86" spans="16:20" x14ac:dyDescent="0.2">
      <c r="P86" s="33" t="s">
        <v>74</v>
      </c>
      <c r="Q86" s="34">
        <f>Q85-Q87</f>
        <v>19000</v>
      </c>
      <c r="R86" s="34">
        <f t="shared" ref="R86" si="1">R85-R87</f>
        <v>14250</v>
      </c>
    </row>
    <row r="87" spans="16:20" ht="16.2" x14ac:dyDescent="0.2">
      <c r="P87" s="33" t="s">
        <v>75</v>
      </c>
      <c r="Q87" s="34">
        <f>SUM(Q88:Q89)</f>
        <v>1000</v>
      </c>
      <c r="R87" s="34">
        <f>SUM(R88:R89)</f>
        <v>750</v>
      </c>
      <c r="S87" s="23" t="s">
        <v>82</v>
      </c>
      <c r="T87" s="35" t="s">
        <v>76</v>
      </c>
    </row>
    <row r="88" spans="16:20" ht="14.4" x14ac:dyDescent="0.2">
      <c r="P88" s="33" t="s">
        <v>77</v>
      </c>
      <c r="Q88" s="34">
        <v>400</v>
      </c>
      <c r="R88" s="34">
        <v>300</v>
      </c>
      <c r="T88" s="35" t="s">
        <v>78</v>
      </c>
    </row>
    <row r="89" spans="16:20" x14ac:dyDescent="0.2">
      <c r="P89" s="33" t="s">
        <v>79</v>
      </c>
      <c r="Q89" s="34">
        <v>600</v>
      </c>
      <c r="R89" s="34">
        <v>450</v>
      </c>
      <c r="S89" s="23" t="s">
        <v>81</v>
      </c>
    </row>
  </sheetData>
  <sheetProtection password="CC09" sheet="1" objects="1" scenarios="1" selectLockedCells="1" selectUnlockedCells="1"/>
  <phoneticPr fontId="2"/>
  <pageMargins left="0.2" right="0.2" top="0.75" bottom="0.75" header="0.3" footer="0.3"/>
  <pageSetup paperSize="9" scale="65" fitToHeight="0" orientation="landscape" r:id="rId1"/>
  <rowBreaks count="1" manualBreakCount="1">
    <brk id="46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F27" sqref="F27"/>
    </sheetView>
  </sheetViews>
  <sheetFormatPr defaultRowHeight="13.2" x14ac:dyDescent="0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69"/>
  <sheetViews>
    <sheetView tabSelected="1" zoomScaleNormal="100" zoomScaleSheetLayoutView="80" workbookViewId="0">
      <pane ySplit="4" topLeftCell="A5" activePane="bottomLeft" state="frozen"/>
      <selection pane="bottomLeft" activeCell="P24" sqref="P24:R24"/>
    </sheetView>
  </sheetViews>
  <sheetFormatPr defaultColWidth="9" defaultRowHeight="13.2" x14ac:dyDescent="0.2"/>
  <cols>
    <col min="1" max="1" width="1.6640625" style="7" customWidth="1"/>
    <col min="2" max="31" width="3.109375" style="7" customWidth="1"/>
    <col min="32" max="38" width="3.6640625" style="7" customWidth="1"/>
    <col min="39" max="39" width="1.6640625" style="7" customWidth="1"/>
    <col min="40" max="16384" width="9" style="7"/>
  </cols>
  <sheetData>
    <row r="1" spans="1:39" ht="21" customHeight="1" x14ac:dyDescent="0.2">
      <c r="A1" s="4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5"/>
      <c r="T1" s="5"/>
      <c r="U1" s="5"/>
      <c r="V1" s="5"/>
      <c r="W1" s="65" t="s">
        <v>1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"/>
    </row>
    <row r="2" spans="1:39" ht="12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ht="21" customHeight="1" x14ac:dyDescent="0.2">
      <c r="A3" s="8"/>
      <c r="B3" s="66" t="s">
        <v>2</v>
      </c>
      <c r="C3" s="67"/>
      <c r="D3" s="67"/>
      <c r="E3" s="67"/>
      <c r="F3" s="67"/>
      <c r="G3" s="67"/>
      <c r="H3" s="68">
        <v>131041</v>
      </c>
      <c r="I3" s="69"/>
      <c r="J3" s="69"/>
      <c r="K3" s="70"/>
      <c r="L3" s="11"/>
      <c r="M3" s="9"/>
      <c r="N3" s="71" t="str">
        <f>IF(SUM(O14:V23)&gt;AI10,"エラー：上限管理後（1割）が上限月額を超えています！",IF(SUM(O14:V23)&lt;AI10,"エラー：上限管理後（1割）が上限月額未満です！",""))</f>
        <v/>
      </c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3"/>
      <c r="AM3" s="10"/>
    </row>
    <row r="4" spans="1:39" ht="21" customHeight="1" x14ac:dyDescent="0.2">
      <c r="A4" s="8"/>
      <c r="B4" s="74" t="s">
        <v>3</v>
      </c>
      <c r="C4" s="75"/>
      <c r="D4" s="75"/>
      <c r="E4" s="75"/>
      <c r="F4" s="75"/>
      <c r="G4" s="76"/>
      <c r="H4" s="77"/>
      <c r="I4" s="77"/>
      <c r="J4" s="77"/>
      <c r="K4" s="77"/>
      <c r="L4" s="1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0"/>
    </row>
    <row r="5" spans="1:39" ht="12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10"/>
    </row>
    <row r="6" spans="1:39" ht="18" customHeight="1" x14ac:dyDescent="0.2">
      <c r="A6" s="8"/>
      <c r="B6" s="13" t="s">
        <v>4</v>
      </c>
      <c r="C6" s="14"/>
      <c r="D6" s="14"/>
      <c r="E6" s="14"/>
      <c r="F6" s="14"/>
      <c r="G6" s="14"/>
      <c r="H6" s="14"/>
      <c r="I6" s="1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0"/>
    </row>
    <row r="7" spans="1:39" ht="21" customHeight="1" x14ac:dyDescent="0.2">
      <c r="A7" s="8"/>
      <c r="B7" s="78" t="s">
        <v>5</v>
      </c>
      <c r="C7" s="78"/>
      <c r="D7" s="78"/>
      <c r="E7" s="78"/>
      <c r="F7" s="87"/>
      <c r="G7" s="87"/>
      <c r="H7" s="87"/>
      <c r="I7" s="87"/>
      <c r="J7" s="87"/>
      <c r="K7" s="87"/>
      <c r="L7" s="87"/>
      <c r="M7" s="78" t="s">
        <v>6</v>
      </c>
      <c r="N7" s="78"/>
      <c r="O7" s="78"/>
      <c r="P7" s="7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10"/>
    </row>
    <row r="8" spans="1:39" ht="21" customHeight="1" x14ac:dyDescent="0.2">
      <c r="A8" s="8"/>
      <c r="B8" s="78" t="s">
        <v>7</v>
      </c>
      <c r="C8" s="78"/>
      <c r="D8" s="78"/>
      <c r="E8" s="78"/>
      <c r="F8" s="89"/>
      <c r="G8" s="89"/>
      <c r="H8" s="89"/>
      <c r="I8" s="89"/>
      <c r="J8" s="89"/>
      <c r="K8" s="89"/>
      <c r="L8" s="89"/>
      <c r="M8" s="78" t="s">
        <v>8</v>
      </c>
      <c r="N8" s="78"/>
      <c r="O8" s="78"/>
      <c r="P8" s="78"/>
      <c r="Q8" s="80"/>
      <c r="R8" s="80"/>
      <c r="S8" s="80"/>
      <c r="T8" s="80"/>
      <c r="U8" s="80"/>
      <c r="V8" s="80"/>
      <c r="W8" s="80"/>
      <c r="X8" s="80"/>
      <c r="Y8" s="8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10"/>
    </row>
    <row r="9" spans="1:39" ht="18" customHeight="1" x14ac:dyDescent="0.2">
      <c r="A9" s="8"/>
      <c r="B9" s="15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10"/>
    </row>
    <row r="10" spans="1:39" ht="21" customHeight="1" x14ac:dyDescent="0.2">
      <c r="A10" s="8"/>
      <c r="B10" s="78" t="s">
        <v>10</v>
      </c>
      <c r="C10" s="78"/>
      <c r="D10" s="78"/>
      <c r="E10" s="78"/>
      <c r="F10" s="79"/>
      <c r="G10" s="79"/>
      <c r="H10" s="79"/>
      <c r="I10" s="79"/>
      <c r="J10" s="79"/>
      <c r="K10" s="78" t="s">
        <v>11</v>
      </c>
      <c r="L10" s="78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1" t="s">
        <v>12</v>
      </c>
      <c r="AA10" s="82"/>
      <c r="AB10" s="82"/>
      <c r="AC10" s="82"/>
      <c r="AD10" s="82"/>
      <c r="AE10" s="82"/>
      <c r="AF10" s="82"/>
      <c r="AG10" s="82"/>
      <c r="AH10" s="83"/>
      <c r="AI10" s="84"/>
      <c r="AJ10" s="85"/>
      <c r="AK10" s="86"/>
      <c r="AL10" s="9"/>
      <c r="AM10" s="10"/>
    </row>
    <row r="11" spans="1:39" ht="15" customHeight="1" thickBo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0"/>
    </row>
    <row r="12" spans="1:39" ht="18" customHeight="1" x14ac:dyDescent="0.2">
      <c r="A12" s="8"/>
      <c r="B12" s="110" t="s">
        <v>13</v>
      </c>
      <c r="C12" s="111"/>
      <c r="D12" s="111"/>
      <c r="E12" s="111"/>
      <c r="F12" s="111"/>
      <c r="G12" s="111"/>
      <c r="H12" s="110" t="s">
        <v>14</v>
      </c>
      <c r="I12" s="111"/>
      <c r="J12" s="111"/>
      <c r="K12" s="110" t="s">
        <v>15</v>
      </c>
      <c r="L12" s="111"/>
      <c r="M12" s="111"/>
      <c r="N12" s="114"/>
      <c r="O12" s="78" t="s">
        <v>16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4"/>
      <c r="AA12" s="116" t="s">
        <v>25</v>
      </c>
      <c r="AB12" s="117"/>
      <c r="AC12" s="117"/>
      <c r="AD12" s="118"/>
      <c r="AE12" s="122" t="s">
        <v>17</v>
      </c>
      <c r="AF12" s="90"/>
      <c r="AG12" s="90"/>
      <c r="AH12" s="90"/>
      <c r="AI12" s="90" t="s">
        <v>18</v>
      </c>
      <c r="AJ12" s="90"/>
      <c r="AK12" s="90"/>
      <c r="AL12" s="91"/>
      <c r="AM12" s="10"/>
    </row>
    <row r="13" spans="1:39" ht="18" customHeight="1" x14ac:dyDescent="0.2">
      <c r="A13" s="8"/>
      <c r="B13" s="112"/>
      <c r="C13" s="113"/>
      <c r="D13" s="113"/>
      <c r="E13" s="113"/>
      <c r="F13" s="113"/>
      <c r="G13" s="113"/>
      <c r="H13" s="112"/>
      <c r="I13" s="113"/>
      <c r="J13" s="113"/>
      <c r="K13" s="112"/>
      <c r="L13" s="113"/>
      <c r="M13" s="113"/>
      <c r="N13" s="115"/>
      <c r="O13" s="93" t="s">
        <v>19</v>
      </c>
      <c r="P13" s="93"/>
      <c r="Q13" s="93"/>
      <c r="R13" s="93"/>
      <c r="S13" s="81" t="s">
        <v>26</v>
      </c>
      <c r="T13" s="82"/>
      <c r="U13" s="82"/>
      <c r="V13" s="83"/>
      <c r="W13" s="94" t="s">
        <v>20</v>
      </c>
      <c r="X13" s="94"/>
      <c r="Y13" s="94"/>
      <c r="Z13" s="95"/>
      <c r="AA13" s="119"/>
      <c r="AB13" s="120"/>
      <c r="AC13" s="120"/>
      <c r="AD13" s="121"/>
      <c r="AE13" s="76"/>
      <c r="AF13" s="78"/>
      <c r="AG13" s="78"/>
      <c r="AH13" s="78"/>
      <c r="AI13" s="78"/>
      <c r="AJ13" s="78"/>
      <c r="AK13" s="78"/>
      <c r="AL13" s="92"/>
      <c r="AM13" s="10"/>
    </row>
    <row r="14" spans="1:39" ht="18" customHeight="1" x14ac:dyDescent="0.2">
      <c r="A14" s="8"/>
      <c r="B14" s="96"/>
      <c r="C14" s="97"/>
      <c r="D14" s="97"/>
      <c r="E14" s="97"/>
      <c r="F14" s="97"/>
      <c r="G14" s="97"/>
      <c r="H14" s="98"/>
      <c r="I14" s="99"/>
      <c r="J14" s="100"/>
      <c r="K14" s="101"/>
      <c r="L14" s="102"/>
      <c r="M14" s="102"/>
      <c r="N14" s="103"/>
      <c r="O14" s="104"/>
      <c r="P14" s="104"/>
      <c r="Q14" s="104"/>
      <c r="R14" s="104"/>
      <c r="S14" s="105"/>
      <c r="T14" s="106"/>
      <c r="U14" s="106"/>
      <c r="V14" s="107"/>
      <c r="W14" s="108">
        <f>IF(ROUNDDOWN(K14*0.03,0)&lt;H14,ROUNDDOWN(K14*0.03,0),H14)</f>
        <v>0</v>
      </c>
      <c r="X14" s="108"/>
      <c r="Y14" s="108"/>
      <c r="Z14" s="109"/>
      <c r="AA14" s="123">
        <f>IF(AND(O14&gt;0,S14&gt;0),"エラー",MAX(O14,S14))</f>
        <v>0</v>
      </c>
      <c r="AB14" s="123"/>
      <c r="AC14" s="123"/>
      <c r="AD14" s="123"/>
      <c r="AE14" s="124">
        <f>IF(X24-AA14&gt;=0,AA14,X24)</f>
        <v>0</v>
      </c>
      <c r="AF14" s="125"/>
      <c r="AG14" s="125"/>
      <c r="AH14" s="125"/>
      <c r="AI14" s="126">
        <f>AA14-AE14</f>
        <v>0</v>
      </c>
      <c r="AJ14" s="126"/>
      <c r="AK14" s="126"/>
      <c r="AL14" s="127"/>
      <c r="AM14" s="10"/>
    </row>
    <row r="15" spans="1:39" ht="18" customHeight="1" x14ac:dyDescent="0.2">
      <c r="A15" s="8"/>
      <c r="B15" s="96"/>
      <c r="C15" s="97"/>
      <c r="D15" s="97"/>
      <c r="E15" s="97"/>
      <c r="F15" s="97"/>
      <c r="G15" s="97"/>
      <c r="H15" s="98"/>
      <c r="I15" s="99"/>
      <c r="J15" s="100"/>
      <c r="K15" s="101"/>
      <c r="L15" s="102"/>
      <c r="M15" s="102"/>
      <c r="N15" s="103"/>
      <c r="O15" s="104"/>
      <c r="P15" s="104"/>
      <c r="Q15" s="104"/>
      <c r="R15" s="104"/>
      <c r="S15" s="105"/>
      <c r="T15" s="106"/>
      <c r="U15" s="106"/>
      <c r="V15" s="107"/>
      <c r="W15" s="108">
        <f t="shared" ref="W15:W23" si="0">IF(ROUNDDOWN(K15*0.03,0)&lt;H15,ROUNDDOWN(K15*0.03,0),H15)</f>
        <v>0</v>
      </c>
      <c r="X15" s="108"/>
      <c r="Y15" s="108"/>
      <c r="Z15" s="109"/>
      <c r="AA15" s="123">
        <f t="shared" ref="AA15:AA23" si="1">IF(AND(O15&gt;0,S15&gt;0),"エラー",MAX(O15,S15))</f>
        <v>0</v>
      </c>
      <c r="AB15" s="123"/>
      <c r="AC15" s="123"/>
      <c r="AD15" s="123"/>
      <c r="AE15" s="124">
        <f>IF(X24-AA15-AE14&gt;=0,AA15,X24-AE14)</f>
        <v>0</v>
      </c>
      <c r="AF15" s="125"/>
      <c r="AG15" s="125"/>
      <c r="AH15" s="125"/>
      <c r="AI15" s="126">
        <f>AA15-AE15</f>
        <v>0</v>
      </c>
      <c r="AJ15" s="126"/>
      <c r="AK15" s="126"/>
      <c r="AL15" s="127"/>
      <c r="AM15" s="10"/>
    </row>
    <row r="16" spans="1:39" ht="15.75" customHeight="1" x14ac:dyDescent="0.2">
      <c r="A16" s="8"/>
      <c r="B16" s="96"/>
      <c r="C16" s="97"/>
      <c r="D16" s="97"/>
      <c r="E16" s="97"/>
      <c r="F16" s="97"/>
      <c r="G16" s="97"/>
      <c r="H16" s="98"/>
      <c r="I16" s="99"/>
      <c r="J16" s="100"/>
      <c r="K16" s="101"/>
      <c r="L16" s="102"/>
      <c r="M16" s="102"/>
      <c r="N16" s="103"/>
      <c r="O16" s="104"/>
      <c r="P16" s="104"/>
      <c r="Q16" s="104"/>
      <c r="R16" s="104"/>
      <c r="S16" s="105"/>
      <c r="T16" s="106"/>
      <c r="U16" s="106"/>
      <c r="V16" s="107"/>
      <c r="W16" s="108">
        <f t="shared" si="0"/>
        <v>0</v>
      </c>
      <c r="X16" s="108"/>
      <c r="Y16" s="108"/>
      <c r="Z16" s="109"/>
      <c r="AA16" s="123">
        <f t="shared" si="1"/>
        <v>0</v>
      </c>
      <c r="AB16" s="123"/>
      <c r="AC16" s="123"/>
      <c r="AD16" s="123"/>
      <c r="AE16" s="124">
        <f>IF(X24-O16-AE14-AE15&gt;=0,O16,X24-AE14-AE15)</f>
        <v>0</v>
      </c>
      <c r="AF16" s="125"/>
      <c r="AG16" s="125"/>
      <c r="AH16" s="125"/>
      <c r="AI16" s="126">
        <f t="shared" ref="AI16:AI23" si="2">AA16-AE16</f>
        <v>0</v>
      </c>
      <c r="AJ16" s="126"/>
      <c r="AK16" s="126"/>
      <c r="AL16" s="127"/>
      <c r="AM16" s="10"/>
    </row>
    <row r="17" spans="1:39" ht="18" customHeight="1" x14ac:dyDescent="0.2">
      <c r="A17" s="8"/>
      <c r="B17" s="96"/>
      <c r="C17" s="97"/>
      <c r="D17" s="97"/>
      <c r="E17" s="97"/>
      <c r="F17" s="97"/>
      <c r="G17" s="97"/>
      <c r="H17" s="98"/>
      <c r="I17" s="99"/>
      <c r="J17" s="100"/>
      <c r="K17" s="101"/>
      <c r="L17" s="102"/>
      <c r="M17" s="102"/>
      <c r="N17" s="103"/>
      <c r="O17" s="104"/>
      <c r="P17" s="104"/>
      <c r="Q17" s="104"/>
      <c r="R17" s="104"/>
      <c r="S17" s="105"/>
      <c r="T17" s="106"/>
      <c r="U17" s="106"/>
      <c r="V17" s="107"/>
      <c r="W17" s="108">
        <f t="shared" si="0"/>
        <v>0</v>
      </c>
      <c r="X17" s="108"/>
      <c r="Y17" s="108"/>
      <c r="Z17" s="109"/>
      <c r="AA17" s="123">
        <f t="shared" si="1"/>
        <v>0</v>
      </c>
      <c r="AB17" s="123"/>
      <c r="AC17" s="123"/>
      <c r="AD17" s="123"/>
      <c r="AE17" s="124">
        <f>IF(X24-O17-AE14-AE15-AE16&gt;=0,O17,X24-AE14-AE15-AE16)</f>
        <v>0</v>
      </c>
      <c r="AF17" s="125"/>
      <c r="AG17" s="125"/>
      <c r="AH17" s="125"/>
      <c r="AI17" s="126">
        <f t="shared" si="2"/>
        <v>0</v>
      </c>
      <c r="AJ17" s="126"/>
      <c r="AK17" s="126"/>
      <c r="AL17" s="127"/>
      <c r="AM17" s="10"/>
    </row>
    <row r="18" spans="1:39" ht="18" customHeight="1" x14ac:dyDescent="0.2">
      <c r="A18" s="8"/>
      <c r="B18" s="96"/>
      <c r="C18" s="97"/>
      <c r="D18" s="97"/>
      <c r="E18" s="97"/>
      <c r="F18" s="97"/>
      <c r="G18" s="97"/>
      <c r="H18" s="98"/>
      <c r="I18" s="99"/>
      <c r="J18" s="100"/>
      <c r="K18" s="101"/>
      <c r="L18" s="102"/>
      <c r="M18" s="102"/>
      <c r="N18" s="103"/>
      <c r="O18" s="104"/>
      <c r="P18" s="104"/>
      <c r="Q18" s="104"/>
      <c r="R18" s="104"/>
      <c r="S18" s="105"/>
      <c r="T18" s="106"/>
      <c r="U18" s="106"/>
      <c r="V18" s="107"/>
      <c r="W18" s="108">
        <f t="shared" si="0"/>
        <v>0</v>
      </c>
      <c r="X18" s="108"/>
      <c r="Y18" s="108"/>
      <c r="Z18" s="109"/>
      <c r="AA18" s="123">
        <f t="shared" si="1"/>
        <v>0</v>
      </c>
      <c r="AB18" s="123"/>
      <c r="AC18" s="123"/>
      <c r="AD18" s="123"/>
      <c r="AE18" s="124">
        <f>IF(X24-O18-AE14-AE15-AE16-AE17&gt;=0,O18,X24-AE14-AE15-AE16-AE17)</f>
        <v>0</v>
      </c>
      <c r="AF18" s="125"/>
      <c r="AG18" s="125"/>
      <c r="AH18" s="125"/>
      <c r="AI18" s="126">
        <f t="shared" si="2"/>
        <v>0</v>
      </c>
      <c r="AJ18" s="126"/>
      <c r="AK18" s="126"/>
      <c r="AL18" s="127"/>
      <c r="AM18" s="10"/>
    </row>
    <row r="19" spans="1:39" ht="18" customHeight="1" x14ac:dyDescent="0.2">
      <c r="A19" s="8"/>
      <c r="B19" s="96"/>
      <c r="C19" s="97"/>
      <c r="D19" s="97"/>
      <c r="E19" s="97"/>
      <c r="F19" s="97"/>
      <c r="G19" s="97"/>
      <c r="H19" s="98"/>
      <c r="I19" s="99"/>
      <c r="J19" s="100"/>
      <c r="K19" s="101"/>
      <c r="L19" s="102"/>
      <c r="M19" s="102"/>
      <c r="N19" s="103"/>
      <c r="O19" s="104"/>
      <c r="P19" s="104"/>
      <c r="Q19" s="104"/>
      <c r="R19" s="104"/>
      <c r="S19" s="105"/>
      <c r="T19" s="106"/>
      <c r="U19" s="106"/>
      <c r="V19" s="107"/>
      <c r="W19" s="108">
        <f t="shared" si="0"/>
        <v>0</v>
      </c>
      <c r="X19" s="108"/>
      <c r="Y19" s="108"/>
      <c r="Z19" s="109"/>
      <c r="AA19" s="123">
        <f t="shared" si="1"/>
        <v>0</v>
      </c>
      <c r="AB19" s="123"/>
      <c r="AC19" s="123"/>
      <c r="AD19" s="123"/>
      <c r="AE19" s="124">
        <f>IF(X24-O19-AE14-AE15-AE16-AE17-AE18&gt;=0,O19,X24-AE14-AE15-AE16-AE17-AE18)</f>
        <v>0</v>
      </c>
      <c r="AF19" s="125"/>
      <c r="AG19" s="125"/>
      <c r="AH19" s="125"/>
      <c r="AI19" s="126">
        <f t="shared" si="2"/>
        <v>0</v>
      </c>
      <c r="AJ19" s="126"/>
      <c r="AK19" s="126"/>
      <c r="AL19" s="127"/>
      <c r="AM19" s="10"/>
    </row>
    <row r="20" spans="1:39" ht="18" customHeight="1" x14ac:dyDescent="0.2">
      <c r="A20" s="8"/>
      <c r="B20" s="96"/>
      <c r="C20" s="97"/>
      <c r="D20" s="97"/>
      <c r="E20" s="97"/>
      <c r="F20" s="97"/>
      <c r="G20" s="97"/>
      <c r="H20" s="98"/>
      <c r="I20" s="99"/>
      <c r="J20" s="100"/>
      <c r="K20" s="128"/>
      <c r="L20" s="128"/>
      <c r="M20" s="128"/>
      <c r="N20" s="128"/>
      <c r="O20" s="104"/>
      <c r="P20" s="104"/>
      <c r="Q20" s="104"/>
      <c r="R20" s="104"/>
      <c r="S20" s="105"/>
      <c r="T20" s="106"/>
      <c r="U20" s="106"/>
      <c r="V20" s="107"/>
      <c r="W20" s="108">
        <f t="shared" si="0"/>
        <v>0</v>
      </c>
      <c r="X20" s="108"/>
      <c r="Y20" s="108"/>
      <c r="Z20" s="109"/>
      <c r="AA20" s="123">
        <f t="shared" si="1"/>
        <v>0</v>
      </c>
      <c r="AB20" s="123"/>
      <c r="AC20" s="123"/>
      <c r="AD20" s="123"/>
      <c r="AE20" s="124">
        <f>IF(X24-O20-AE14-AE15-AE16-AE17-AE18-AE19&gt;=0,O20,X24-AE14-AE15-AE16-AE17-AE18-AE19)</f>
        <v>0</v>
      </c>
      <c r="AF20" s="125"/>
      <c r="AG20" s="125"/>
      <c r="AH20" s="125"/>
      <c r="AI20" s="126">
        <f t="shared" si="2"/>
        <v>0</v>
      </c>
      <c r="AJ20" s="126"/>
      <c r="AK20" s="126"/>
      <c r="AL20" s="127"/>
      <c r="AM20" s="10"/>
    </row>
    <row r="21" spans="1:39" ht="18" customHeight="1" x14ac:dyDescent="0.2">
      <c r="A21" s="8"/>
      <c r="B21" s="96"/>
      <c r="C21" s="97"/>
      <c r="D21" s="97"/>
      <c r="E21" s="97"/>
      <c r="F21" s="97"/>
      <c r="G21" s="97"/>
      <c r="H21" s="98"/>
      <c r="I21" s="99"/>
      <c r="J21" s="100"/>
      <c r="K21" s="128"/>
      <c r="L21" s="128"/>
      <c r="M21" s="128"/>
      <c r="N21" s="128"/>
      <c r="O21" s="104"/>
      <c r="P21" s="104"/>
      <c r="Q21" s="104"/>
      <c r="R21" s="104"/>
      <c r="S21" s="105"/>
      <c r="T21" s="106"/>
      <c r="U21" s="106"/>
      <c r="V21" s="107"/>
      <c r="W21" s="108">
        <f t="shared" si="0"/>
        <v>0</v>
      </c>
      <c r="X21" s="108"/>
      <c r="Y21" s="108"/>
      <c r="Z21" s="109"/>
      <c r="AA21" s="123">
        <f t="shared" si="1"/>
        <v>0</v>
      </c>
      <c r="AB21" s="123"/>
      <c r="AC21" s="123"/>
      <c r="AD21" s="123"/>
      <c r="AE21" s="124">
        <f>IF(X24-O21-AE15-AE16-AE17-AE18-AE19-AE20&gt;=0,O21,X24-AE15-AE16-AE17-AE18-AE19-AE20)</f>
        <v>0</v>
      </c>
      <c r="AF21" s="125"/>
      <c r="AG21" s="125"/>
      <c r="AH21" s="125"/>
      <c r="AI21" s="126">
        <f t="shared" si="2"/>
        <v>0</v>
      </c>
      <c r="AJ21" s="126"/>
      <c r="AK21" s="126"/>
      <c r="AL21" s="127"/>
      <c r="AM21" s="10"/>
    </row>
    <row r="22" spans="1:39" ht="18" customHeight="1" x14ac:dyDescent="0.2">
      <c r="A22" s="8"/>
      <c r="B22" s="96"/>
      <c r="C22" s="97"/>
      <c r="D22" s="97"/>
      <c r="E22" s="97"/>
      <c r="F22" s="97"/>
      <c r="G22" s="97"/>
      <c r="H22" s="98"/>
      <c r="I22" s="99"/>
      <c r="J22" s="100"/>
      <c r="K22" s="128"/>
      <c r="L22" s="128"/>
      <c r="M22" s="128"/>
      <c r="N22" s="128"/>
      <c r="O22" s="104"/>
      <c r="P22" s="104"/>
      <c r="Q22" s="104"/>
      <c r="R22" s="104"/>
      <c r="S22" s="105"/>
      <c r="T22" s="106"/>
      <c r="U22" s="106"/>
      <c r="V22" s="107"/>
      <c r="W22" s="108">
        <f t="shared" si="0"/>
        <v>0</v>
      </c>
      <c r="X22" s="108"/>
      <c r="Y22" s="108"/>
      <c r="Z22" s="109"/>
      <c r="AA22" s="123">
        <f t="shared" si="1"/>
        <v>0</v>
      </c>
      <c r="AB22" s="123"/>
      <c r="AC22" s="123"/>
      <c r="AD22" s="123"/>
      <c r="AE22" s="124">
        <f>IF(X24-O22-AE16-AE17-AE18-AE19-AE20-AE21&gt;=0,O22,X24-AE16-AE17-AE18-AE19-AE20-AE21)</f>
        <v>0</v>
      </c>
      <c r="AF22" s="125"/>
      <c r="AG22" s="125"/>
      <c r="AH22" s="125"/>
      <c r="AI22" s="126">
        <f t="shared" si="2"/>
        <v>0</v>
      </c>
      <c r="AJ22" s="126"/>
      <c r="AK22" s="126"/>
      <c r="AL22" s="127"/>
      <c r="AM22" s="10"/>
    </row>
    <row r="23" spans="1:39" ht="18" customHeight="1" thickBot="1" x14ac:dyDescent="0.25">
      <c r="A23" s="8"/>
      <c r="B23" s="96"/>
      <c r="C23" s="97"/>
      <c r="D23" s="97"/>
      <c r="E23" s="97"/>
      <c r="F23" s="97"/>
      <c r="G23" s="97"/>
      <c r="H23" s="98"/>
      <c r="I23" s="99"/>
      <c r="J23" s="100"/>
      <c r="K23" s="138"/>
      <c r="L23" s="138"/>
      <c r="M23" s="138"/>
      <c r="N23" s="138"/>
      <c r="O23" s="139"/>
      <c r="P23" s="139"/>
      <c r="Q23" s="139"/>
      <c r="R23" s="139"/>
      <c r="S23" s="105"/>
      <c r="T23" s="106"/>
      <c r="U23" s="106"/>
      <c r="V23" s="107"/>
      <c r="W23" s="140">
        <f t="shared" si="0"/>
        <v>0</v>
      </c>
      <c r="X23" s="140"/>
      <c r="Y23" s="140"/>
      <c r="Z23" s="141"/>
      <c r="AA23" s="123">
        <f t="shared" si="1"/>
        <v>0</v>
      </c>
      <c r="AB23" s="123"/>
      <c r="AC23" s="123"/>
      <c r="AD23" s="123"/>
      <c r="AE23" s="124">
        <f>IF(X24-O23-AE17-AE18-AE19-AE20-AE21-AE22&gt;=0,O23,X24-AE17-AE18-AE19-AE20-AE21-AE22)</f>
        <v>0</v>
      </c>
      <c r="AF23" s="125"/>
      <c r="AG23" s="125"/>
      <c r="AH23" s="125"/>
      <c r="AI23" s="126">
        <f t="shared" si="2"/>
        <v>0</v>
      </c>
      <c r="AJ23" s="126"/>
      <c r="AK23" s="126"/>
      <c r="AL23" s="127"/>
      <c r="AM23" s="10"/>
    </row>
    <row r="24" spans="1:39" ht="18" customHeight="1" thickTop="1" thickBot="1" x14ac:dyDescent="0.25">
      <c r="A24" s="8"/>
      <c r="B24" s="133" t="s">
        <v>21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1" t="s">
        <v>27</v>
      </c>
      <c r="P24" s="135">
        <f>SUM(O14:R23)</f>
        <v>0</v>
      </c>
      <c r="Q24" s="135"/>
      <c r="R24" s="136"/>
      <c r="S24" s="1" t="s">
        <v>28</v>
      </c>
      <c r="T24" s="135">
        <f>SUM(S14:V23)</f>
        <v>0</v>
      </c>
      <c r="U24" s="135"/>
      <c r="V24" s="137"/>
      <c r="W24" s="21" t="s">
        <v>29</v>
      </c>
      <c r="X24" s="135">
        <f>SUM(W14:Z23)</f>
        <v>0</v>
      </c>
      <c r="Y24" s="135"/>
      <c r="Z24" s="137"/>
      <c r="AA24" s="2"/>
      <c r="AB24" s="2"/>
      <c r="AC24" s="2"/>
      <c r="AD24" s="2"/>
      <c r="AE24" s="9"/>
      <c r="AF24" s="9"/>
      <c r="AG24" s="9"/>
      <c r="AH24" s="9"/>
      <c r="AI24" s="9"/>
      <c r="AJ24" s="9"/>
      <c r="AK24" s="9"/>
      <c r="AL24" s="9"/>
      <c r="AM24" s="10"/>
    </row>
    <row r="25" spans="1:39" ht="21" customHeight="1" thickTop="1" x14ac:dyDescent="0.2">
      <c r="A25" s="8"/>
      <c r="B25" s="129" t="s">
        <v>30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>
        <f>MIN(P24+T24,X24)</f>
        <v>0</v>
      </c>
      <c r="R25" s="131"/>
      <c r="S25" s="131"/>
      <c r="T25" s="131"/>
      <c r="U25" s="131"/>
      <c r="V25" s="131"/>
      <c r="W25" s="131"/>
      <c r="X25" s="131"/>
      <c r="Y25" s="131"/>
      <c r="Z25" s="132"/>
      <c r="AA25" s="3"/>
      <c r="AB25" s="3"/>
      <c r="AC25" s="3"/>
      <c r="AD25" s="3"/>
      <c r="AE25" s="9"/>
      <c r="AF25" s="9"/>
      <c r="AG25" s="9"/>
      <c r="AH25" s="9"/>
      <c r="AI25" s="9"/>
      <c r="AJ25" s="9"/>
      <c r="AK25" s="9"/>
      <c r="AL25" s="9"/>
      <c r="AM25" s="10"/>
    </row>
    <row r="26" spans="1:39" ht="15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10"/>
    </row>
    <row r="68" spans="34:34" x14ac:dyDescent="0.2">
      <c r="AH68" s="19"/>
    </row>
    <row r="69" spans="34:34" ht="43.5" customHeight="1" x14ac:dyDescent="0.2"/>
  </sheetData>
  <sheetProtection password="CC09" sheet="1" objects="1" scenarios="1"/>
  <mergeCells count="127">
    <mergeCell ref="B25:P25"/>
    <mergeCell ref="Q25:Z25"/>
    <mergeCell ref="AE23:AH23"/>
    <mergeCell ref="AI23:AL23"/>
    <mergeCell ref="B24:N24"/>
    <mergeCell ref="P24:R24"/>
    <mergeCell ref="T24:V24"/>
    <mergeCell ref="X24:Z24"/>
    <mergeCell ref="AA22:AD22"/>
    <mergeCell ref="AE22:AH22"/>
    <mergeCell ref="AI22:AL22"/>
    <mergeCell ref="B23:G23"/>
    <mergeCell ref="H23:J23"/>
    <mergeCell ref="K23:N23"/>
    <mergeCell ref="O23:R23"/>
    <mergeCell ref="S23:V23"/>
    <mergeCell ref="W23:Z23"/>
    <mergeCell ref="AA23:AD23"/>
    <mergeCell ref="B22:G22"/>
    <mergeCell ref="H22:J22"/>
    <mergeCell ref="K22:N22"/>
    <mergeCell ref="O22:R22"/>
    <mergeCell ref="S22:V22"/>
    <mergeCell ref="W22:Z22"/>
    <mergeCell ref="B21:G21"/>
    <mergeCell ref="H21:J21"/>
    <mergeCell ref="K21:N21"/>
    <mergeCell ref="O21:R21"/>
    <mergeCell ref="S21:V21"/>
    <mergeCell ref="W21:Z21"/>
    <mergeCell ref="AA21:AD21"/>
    <mergeCell ref="AE21:AH21"/>
    <mergeCell ref="AI21:AL21"/>
    <mergeCell ref="B20:G20"/>
    <mergeCell ref="H20:J20"/>
    <mergeCell ref="K20:N20"/>
    <mergeCell ref="O20:R20"/>
    <mergeCell ref="S20:V20"/>
    <mergeCell ref="W20:Z20"/>
    <mergeCell ref="AA20:AD20"/>
    <mergeCell ref="AE20:AH20"/>
    <mergeCell ref="AI20:AL20"/>
    <mergeCell ref="AA18:AD18"/>
    <mergeCell ref="AE18:AH18"/>
    <mergeCell ref="AI18:AL18"/>
    <mergeCell ref="B19:G19"/>
    <mergeCell ref="H19:J19"/>
    <mergeCell ref="K19:N19"/>
    <mergeCell ref="O19:R19"/>
    <mergeCell ref="S19:V19"/>
    <mergeCell ref="W19:Z19"/>
    <mergeCell ref="AA19:AD19"/>
    <mergeCell ref="B18:G18"/>
    <mergeCell ref="H18:J18"/>
    <mergeCell ref="K18:N18"/>
    <mergeCell ref="O18:R18"/>
    <mergeCell ref="S18:V18"/>
    <mergeCell ref="W18:Z18"/>
    <mergeCell ref="AE19:AH19"/>
    <mergeCell ref="AI19:AL19"/>
    <mergeCell ref="B17:G17"/>
    <mergeCell ref="H17:J17"/>
    <mergeCell ref="K17:N17"/>
    <mergeCell ref="O17:R17"/>
    <mergeCell ref="S17:V17"/>
    <mergeCell ref="W17:Z17"/>
    <mergeCell ref="AA17:AD17"/>
    <mergeCell ref="AE17:AH17"/>
    <mergeCell ref="AI17:AL17"/>
    <mergeCell ref="B16:G16"/>
    <mergeCell ref="H16:J16"/>
    <mergeCell ref="K16:N16"/>
    <mergeCell ref="O16:R16"/>
    <mergeCell ref="S16:V16"/>
    <mergeCell ref="W16:Z16"/>
    <mergeCell ref="AA16:AD16"/>
    <mergeCell ref="AE16:AH16"/>
    <mergeCell ref="AI16:AL16"/>
    <mergeCell ref="B15:G15"/>
    <mergeCell ref="H15:J15"/>
    <mergeCell ref="K15:N15"/>
    <mergeCell ref="O15:R15"/>
    <mergeCell ref="S15:V15"/>
    <mergeCell ref="W15:Z15"/>
    <mergeCell ref="AA15:AD15"/>
    <mergeCell ref="AE15:AH15"/>
    <mergeCell ref="AI15:AL15"/>
    <mergeCell ref="AI12:AL13"/>
    <mergeCell ref="O13:R13"/>
    <mergeCell ref="S13:V13"/>
    <mergeCell ref="W13:Z13"/>
    <mergeCell ref="B14:G14"/>
    <mergeCell ref="H14:J14"/>
    <mergeCell ref="K14:N14"/>
    <mergeCell ref="O14:R14"/>
    <mergeCell ref="S14:V14"/>
    <mergeCell ref="W14:Z14"/>
    <mergeCell ref="B12:G13"/>
    <mergeCell ref="H12:J13"/>
    <mergeCell ref="K12:N13"/>
    <mergeCell ref="O12:Z12"/>
    <mergeCell ref="AA12:AD13"/>
    <mergeCell ref="AE12:AH13"/>
    <mergeCell ref="AA14:AD14"/>
    <mergeCell ref="AE14:AH14"/>
    <mergeCell ref="AI14:AL14"/>
    <mergeCell ref="B1:R1"/>
    <mergeCell ref="W1:AL1"/>
    <mergeCell ref="B3:G3"/>
    <mergeCell ref="H3:K3"/>
    <mergeCell ref="N3:AL3"/>
    <mergeCell ref="B4:G4"/>
    <mergeCell ref="H4:K4"/>
    <mergeCell ref="B10:E10"/>
    <mergeCell ref="F10:J10"/>
    <mergeCell ref="K10:L10"/>
    <mergeCell ref="M10:Y10"/>
    <mergeCell ref="Z10:AH10"/>
    <mergeCell ref="AI10:AK10"/>
    <mergeCell ref="B7:E7"/>
    <mergeCell ref="F7:L7"/>
    <mergeCell ref="M7:P7"/>
    <mergeCell ref="Q7:AL7"/>
    <mergeCell ref="B8:E8"/>
    <mergeCell ref="F8:L8"/>
    <mergeCell ref="M8:P8"/>
    <mergeCell ref="Q8:Y8"/>
  </mergeCells>
  <phoneticPr fontId="2"/>
  <dataValidations count="2">
    <dataValidation imeMode="off" allowBlank="1" showInputMessage="1" showErrorMessage="1" sqref="AI10 S14:S23 F10:J10 F7:L8 H14:L19 O14:R19 H20:R23"/>
    <dataValidation imeMode="hiragana" allowBlank="1" showInputMessage="1" showErrorMessage="1" sqref="M10:Y10 Q7:AL7 Q8:Y8 B14:B23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2"/>
  <sheetViews>
    <sheetView zoomScaleNormal="100" zoomScaleSheetLayoutView="80" workbookViewId="0">
      <pane ySplit="4" topLeftCell="A5" activePane="bottomLeft" state="frozen"/>
      <selection pane="bottomLeft" activeCell="F7" sqref="F7:L7"/>
    </sheetView>
  </sheetViews>
  <sheetFormatPr defaultColWidth="9" defaultRowHeight="13.2" x14ac:dyDescent="0.2"/>
  <cols>
    <col min="1" max="1" width="1.6640625" style="7" customWidth="1"/>
    <col min="2" max="27" width="3.109375" style="7" customWidth="1"/>
    <col min="28" max="34" width="3.6640625" style="7" customWidth="1"/>
    <col min="35" max="35" width="1.6640625" style="7" customWidth="1"/>
    <col min="36" max="16384" width="9" style="7"/>
  </cols>
  <sheetData>
    <row r="1" spans="1:35" ht="21" customHeight="1" x14ac:dyDescent="0.2">
      <c r="A1" s="4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5"/>
      <c r="T1" s="5"/>
      <c r="U1" s="5"/>
      <c r="V1" s="5"/>
      <c r="W1" s="65" t="s">
        <v>1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"/>
    </row>
    <row r="2" spans="1:35" ht="12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5" ht="21" customHeight="1" x14ac:dyDescent="0.2">
      <c r="A3" s="8"/>
      <c r="B3" s="66" t="s">
        <v>2</v>
      </c>
      <c r="C3" s="67"/>
      <c r="D3" s="67"/>
      <c r="E3" s="67"/>
      <c r="F3" s="67"/>
      <c r="G3" s="67"/>
      <c r="H3" s="68">
        <v>131041</v>
      </c>
      <c r="I3" s="69"/>
      <c r="J3" s="69"/>
      <c r="K3" s="70"/>
      <c r="L3" s="11"/>
      <c r="M3" s="9"/>
      <c r="N3" s="71" t="str">
        <f>IF(SUM(O15:R24)&gt;AE10,"エラー：利用者負担額（10%)が上限月額を超えています！","")</f>
        <v/>
      </c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  <c r="AI3" s="10"/>
    </row>
    <row r="4" spans="1:35" ht="21" customHeight="1" x14ac:dyDescent="0.2">
      <c r="A4" s="8"/>
      <c r="B4" s="74" t="s">
        <v>3</v>
      </c>
      <c r="C4" s="75"/>
      <c r="D4" s="75"/>
      <c r="E4" s="75"/>
      <c r="F4" s="75"/>
      <c r="G4" s="76"/>
      <c r="H4" s="77"/>
      <c r="I4" s="77"/>
      <c r="J4" s="77"/>
      <c r="K4" s="77"/>
      <c r="L4" s="1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5" ht="12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5" ht="18" customHeight="1" x14ac:dyDescent="0.2">
      <c r="A6" s="8"/>
      <c r="B6" s="13" t="s">
        <v>4</v>
      </c>
      <c r="C6" s="14"/>
      <c r="D6" s="14"/>
      <c r="E6" s="14"/>
      <c r="F6" s="14"/>
      <c r="G6" s="14"/>
      <c r="H6" s="14"/>
      <c r="I6" s="1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21" customHeight="1" x14ac:dyDescent="0.2">
      <c r="A7" s="8"/>
      <c r="B7" s="78" t="s">
        <v>5</v>
      </c>
      <c r="C7" s="78"/>
      <c r="D7" s="78"/>
      <c r="E7" s="78"/>
      <c r="F7" s="87"/>
      <c r="G7" s="87"/>
      <c r="H7" s="87"/>
      <c r="I7" s="87"/>
      <c r="J7" s="87"/>
      <c r="K7" s="87"/>
      <c r="L7" s="87"/>
      <c r="M7" s="78" t="s">
        <v>6</v>
      </c>
      <c r="N7" s="78"/>
      <c r="O7" s="78"/>
      <c r="P7" s="7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10"/>
    </row>
    <row r="8" spans="1:35" ht="21" customHeight="1" x14ac:dyDescent="0.2">
      <c r="A8" s="8"/>
      <c r="B8" s="78" t="s">
        <v>7</v>
      </c>
      <c r="C8" s="78"/>
      <c r="D8" s="78"/>
      <c r="E8" s="78"/>
      <c r="F8" s="89"/>
      <c r="G8" s="89"/>
      <c r="H8" s="89"/>
      <c r="I8" s="89"/>
      <c r="J8" s="89"/>
      <c r="K8" s="89"/>
      <c r="L8" s="89"/>
      <c r="M8" s="78" t="s">
        <v>8</v>
      </c>
      <c r="N8" s="78"/>
      <c r="O8" s="78"/>
      <c r="P8" s="78"/>
      <c r="Q8" s="80"/>
      <c r="R8" s="80"/>
      <c r="S8" s="80"/>
      <c r="T8" s="80"/>
      <c r="U8" s="80"/>
      <c r="V8" s="80"/>
      <c r="W8" s="80"/>
      <c r="X8" s="80"/>
      <c r="Y8" s="80"/>
      <c r="Z8" s="20"/>
      <c r="AA8" s="20"/>
      <c r="AB8" s="20"/>
      <c r="AC8" s="20"/>
      <c r="AD8" s="20"/>
      <c r="AE8" s="20"/>
      <c r="AF8" s="20"/>
      <c r="AG8" s="20"/>
      <c r="AH8" s="20"/>
      <c r="AI8" s="10"/>
    </row>
    <row r="9" spans="1:35" ht="18" customHeight="1" x14ac:dyDescent="0.2">
      <c r="A9" s="8"/>
      <c r="B9" s="15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</row>
    <row r="10" spans="1:35" ht="21" customHeight="1" x14ac:dyDescent="0.2">
      <c r="A10" s="8"/>
      <c r="B10" s="78" t="s">
        <v>10</v>
      </c>
      <c r="C10" s="78"/>
      <c r="D10" s="78"/>
      <c r="E10" s="78"/>
      <c r="F10" s="79"/>
      <c r="G10" s="79"/>
      <c r="H10" s="79"/>
      <c r="I10" s="79"/>
      <c r="J10" s="79"/>
      <c r="K10" s="78" t="s">
        <v>11</v>
      </c>
      <c r="L10" s="78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81" t="s">
        <v>12</v>
      </c>
      <c r="AA10" s="82"/>
      <c r="AB10" s="82"/>
      <c r="AC10" s="82"/>
      <c r="AD10" s="83"/>
      <c r="AE10" s="143"/>
      <c r="AF10" s="144"/>
      <c r="AG10" s="145"/>
      <c r="AH10" s="9"/>
      <c r="AI10" s="10"/>
    </row>
    <row r="11" spans="1:35" ht="1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 ht="15" customHeight="1" thickBo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/>
    </row>
    <row r="13" spans="1:35" ht="18" customHeight="1" x14ac:dyDescent="0.2">
      <c r="A13" s="8"/>
      <c r="B13" s="110" t="s">
        <v>13</v>
      </c>
      <c r="C13" s="111"/>
      <c r="D13" s="111"/>
      <c r="E13" s="111"/>
      <c r="F13" s="111"/>
      <c r="G13" s="111"/>
      <c r="H13" s="110" t="s">
        <v>14</v>
      </c>
      <c r="I13" s="111"/>
      <c r="J13" s="111"/>
      <c r="K13" s="110" t="s">
        <v>15</v>
      </c>
      <c r="L13" s="111"/>
      <c r="M13" s="111"/>
      <c r="N13" s="114"/>
      <c r="O13" s="78" t="s">
        <v>16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4"/>
      <c r="AA13" s="146" t="s">
        <v>18</v>
      </c>
      <c r="AB13" s="90"/>
      <c r="AC13" s="90"/>
      <c r="AD13" s="91"/>
      <c r="AE13" s="146" t="s">
        <v>31</v>
      </c>
      <c r="AF13" s="90"/>
      <c r="AG13" s="90"/>
      <c r="AH13" s="91"/>
      <c r="AI13" s="10"/>
    </row>
    <row r="14" spans="1:35" ht="24.75" customHeight="1" x14ac:dyDescent="0.2">
      <c r="A14" s="8"/>
      <c r="B14" s="112"/>
      <c r="C14" s="113"/>
      <c r="D14" s="113"/>
      <c r="E14" s="113"/>
      <c r="F14" s="113"/>
      <c r="G14" s="113"/>
      <c r="H14" s="112"/>
      <c r="I14" s="113"/>
      <c r="J14" s="113"/>
      <c r="K14" s="112"/>
      <c r="L14" s="113"/>
      <c r="M14" s="113"/>
      <c r="N14" s="115"/>
      <c r="O14" s="148">
        <v>0.1</v>
      </c>
      <c r="P14" s="93"/>
      <c r="Q14" s="93"/>
      <c r="R14" s="93"/>
      <c r="S14" s="149">
        <v>0.05</v>
      </c>
      <c r="T14" s="82"/>
      <c r="U14" s="82"/>
      <c r="V14" s="83"/>
      <c r="W14" s="94">
        <v>0.03</v>
      </c>
      <c r="X14" s="94"/>
      <c r="Y14" s="94"/>
      <c r="Z14" s="95"/>
      <c r="AA14" s="147"/>
      <c r="AB14" s="78"/>
      <c r="AC14" s="78"/>
      <c r="AD14" s="92"/>
      <c r="AE14" s="147"/>
      <c r="AF14" s="78"/>
      <c r="AG14" s="78"/>
      <c r="AH14" s="92"/>
      <c r="AI14" s="10"/>
    </row>
    <row r="15" spans="1:35" ht="18" customHeight="1" x14ac:dyDescent="0.2">
      <c r="A15" s="8"/>
      <c r="B15" s="96"/>
      <c r="C15" s="97"/>
      <c r="D15" s="97"/>
      <c r="E15" s="97"/>
      <c r="F15" s="97"/>
      <c r="G15" s="97"/>
      <c r="H15" s="153"/>
      <c r="I15" s="154"/>
      <c r="J15" s="155"/>
      <c r="K15" s="156"/>
      <c r="L15" s="157"/>
      <c r="M15" s="157"/>
      <c r="N15" s="158"/>
      <c r="O15" s="159">
        <f>ROUNDDOWN(K15*0.1,0)</f>
        <v>0</v>
      </c>
      <c r="P15" s="159"/>
      <c r="Q15" s="159"/>
      <c r="R15" s="159"/>
      <c r="S15" s="160">
        <f>ROUNDDOWN(K15*0.05,0)</f>
        <v>0</v>
      </c>
      <c r="T15" s="161"/>
      <c r="U15" s="161"/>
      <c r="V15" s="162"/>
      <c r="W15" s="163">
        <f t="shared" ref="W15:W23" si="0">ROUNDDOWN(K15*0.03,0)</f>
        <v>0</v>
      </c>
      <c r="X15" s="163"/>
      <c r="Y15" s="163"/>
      <c r="Z15" s="164"/>
      <c r="AA15" s="150">
        <f>O15-W15</f>
        <v>0</v>
      </c>
      <c r="AB15" s="151"/>
      <c r="AC15" s="151"/>
      <c r="AD15" s="152"/>
      <c r="AE15" s="150">
        <f>S15-W15</f>
        <v>0</v>
      </c>
      <c r="AF15" s="151"/>
      <c r="AG15" s="151"/>
      <c r="AH15" s="152"/>
      <c r="AI15" s="10"/>
    </row>
    <row r="16" spans="1:35" ht="18" customHeight="1" x14ac:dyDescent="0.2">
      <c r="A16" s="8"/>
      <c r="B16" s="96"/>
      <c r="C16" s="97"/>
      <c r="D16" s="97"/>
      <c r="E16" s="97"/>
      <c r="F16" s="97"/>
      <c r="G16" s="97"/>
      <c r="H16" s="153"/>
      <c r="I16" s="154"/>
      <c r="J16" s="155"/>
      <c r="K16" s="156"/>
      <c r="L16" s="157"/>
      <c r="M16" s="157"/>
      <c r="N16" s="158"/>
      <c r="O16" s="159">
        <f>ROUNDDOWN(K16*0.1,0)</f>
        <v>0</v>
      </c>
      <c r="P16" s="159"/>
      <c r="Q16" s="159"/>
      <c r="R16" s="159"/>
      <c r="S16" s="160">
        <f>ROUNDDOWN(K16*0.05,0)</f>
        <v>0</v>
      </c>
      <c r="T16" s="161"/>
      <c r="U16" s="161"/>
      <c r="V16" s="162"/>
      <c r="W16" s="163">
        <f t="shared" si="0"/>
        <v>0</v>
      </c>
      <c r="X16" s="163"/>
      <c r="Y16" s="163"/>
      <c r="Z16" s="164"/>
      <c r="AA16" s="150">
        <f>O16-W16</f>
        <v>0</v>
      </c>
      <c r="AB16" s="151"/>
      <c r="AC16" s="151"/>
      <c r="AD16" s="152"/>
      <c r="AE16" s="150">
        <f>S16-W16</f>
        <v>0</v>
      </c>
      <c r="AF16" s="151"/>
      <c r="AG16" s="151"/>
      <c r="AH16" s="152"/>
      <c r="AI16" s="10"/>
    </row>
    <row r="17" spans="1:35" ht="15.75" customHeight="1" x14ac:dyDescent="0.2">
      <c r="A17" s="8"/>
      <c r="B17" s="96"/>
      <c r="C17" s="97"/>
      <c r="D17" s="97"/>
      <c r="E17" s="97"/>
      <c r="F17" s="97"/>
      <c r="G17" s="97"/>
      <c r="H17" s="153"/>
      <c r="I17" s="154"/>
      <c r="J17" s="155"/>
      <c r="K17" s="156"/>
      <c r="L17" s="157"/>
      <c r="M17" s="157"/>
      <c r="N17" s="158"/>
      <c r="O17" s="159">
        <f>ROUNDDOWN(K17*0.1,0)</f>
        <v>0</v>
      </c>
      <c r="P17" s="159"/>
      <c r="Q17" s="159"/>
      <c r="R17" s="159"/>
      <c r="S17" s="160">
        <f t="shared" ref="S17:S23" si="1">ROUNDDOWN(K17*0.05,0)</f>
        <v>0</v>
      </c>
      <c r="T17" s="161"/>
      <c r="U17" s="161"/>
      <c r="V17" s="162"/>
      <c r="W17" s="163">
        <f t="shared" si="0"/>
        <v>0</v>
      </c>
      <c r="X17" s="163"/>
      <c r="Y17" s="163"/>
      <c r="Z17" s="164"/>
      <c r="AA17" s="150">
        <f t="shared" ref="AA17:AA23" si="2">O17-W17</f>
        <v>0</v>
      </c>
      <c r="AB17" s="151"/>
      <c r="AC17" s="151"/>
      <c r="AD17" s="152"/>
      <c r="AE17" s="150">
        <f t="shared" ref="AE17:AE24" si="3">S17-W17</f>
        <v>0</v>
      </c>
      <c r="AF17" s="151"/>
      <c r="AG17" s="151"/>
      <c r="AH17" s="152"/>
      <c r="AI17" s="10"/>
    </row>
    <row r="18" spans="1:35" ht="18" customHeight="1" x14ac:dyDescent="0.2">
      <c r="A18" s="8"/>
      <c r="B18" s="96"/>
      <c r="C18" s="97"/>
      <c r="D18" s="97"/>
      <c r="E18" s="97"/>
      <c r="F18" s="97"/>
      <c r="G18" s="97"/>
      <c r="H18" s="153"/>
      <c r="I18" s="154"/>
      <c r="J18" s="155"/>
      <c r="K18" s="156"/>
      <c r="L18" s="157"/>
      <c r="M18" s="157"/>
      <c r="N18" s="158"/>
      <c r="O18" s="159">
        <f>ROUNDDOWN(K18*0.1,0)</f>
        <v>0</v>
      </c>
      <c r="P18" s="159"/>
      <c r="Q18" s="159"/>
      <c r="R18" s="159"/>
      <c r="S18" s="160">
        <f t="shared" si="1"/>
        <v>0</v>
      </c>
      <c r="T18" s="161"/>
      <c r="U18" s="161"/>
      <c r="V18" s="162"/>
      <c r="W18" s="163">
        <f t="shared" si="0"/>
        <v>0</v>
      </c>
      <c r="X18" s="163"/>
      <c r="Y18" s="163"/>
      <c r="Z18" s="164"/>
      <c r="AA18" s="150">
        <f t="shared" si="2"/>
        <v>0</v>
      </c>
      <c r="AB18" s="151"/>
      <c r="AC18" s="151"/>
      <c r="AD18" s="152"/>
      <c r="AE18" s="150">
        <f t="shared" si="3"/>
        <v>0</v>
      </c>
      <c r="AF18" s="151"/>
      <c r="AG18" s="151"/>
      <c r="AH18" s="152"/>
      <c r="AI18" s="10"/>
    </row>
    <row r="19" spans="1:35" ht="18" customHeight="1" x14ac:dyDescent="0.2">
      <c r="A19" s="8"/>
      <c r="B19" s="96"/>
      <c r="C19" s="97"/>
      <c r="D19" s="97"/>
      <c r="E19" s="97"/>
      <c r="F19" s="97"/>
      <c r="G19" s="97"/>
      <c r="H19" s="153"/>
      <c r="I19" s="154"/>
      <c r="J19" s="155"/>
      <c r="K19" s="156"/>
      <c r="L19" s="157"/>
      <c r="M19" s="157"/>
      <c r="N19" s="158"/>
      <c r="O19" s="159">
        <f t="shared" ref="O19:O24" si="4">ROUNDDOWN(K19*0.1,0)</f>
        <v>0</v>
      </c>
      <c r="P19" s="159"/>
      <c r="Q19" s="159"/>
      <c r="R19" s="159"/>
      <c r="S19" s="160">
        <f t="shared" si="1"/>
        <v>0</v>
      </c>
      <c r="T19" s="161"/>
      <c r="U19" s="161"/>
      <c r="V19" s="162"/>
      <c r="W19" s="163">
        <f t="shared" si="0"/>
        <v>0</v>
      </c>
      <c r="X19" s="163"/>
      <c r="Y19" s="163"/>
      <c r="Z19" s="164"/>
      <c r="AA19" s="150">
        <f t="shared" si="2"/>
        <v>0</v>
      </c>
      <c r="AB19" s="151"/>
      <c r="AC19" s="151"/>
      <c r="AD19" s="152"/>
      <c r="AE19" s="150">
        <f t="shared" si="3"/>
        <v>0</v>
      </c>
      <c r="AF19" s="151"/>
      <c r="AG19" s="151"/>
      <c r="AH19" s="152"/>
      <c r="AI19" s="10"/>
    </row>
    <row r="20" spans="1:35" ht="18" customHeight="1" x14ac:dyDescent="0.2">
      <c r="A20" s="8"/>
      <c r="B20" s="96"/>
      <c r="C20" s="97"/>
      <c r="D20" s="97"/>
      <c r="E20" s="97"/>
      <c r="F20" s="97"/>
      <c r="G20" s="97"/>
      <c r="H20" s="153"/>
      <c r="I20" s="154"/>
      <c r="J20" s="155"/>
      <c r="K20" s="156"/>
      <c r="L20" s="157"/>
      <c r="M20" s="157"/>
      <c r="N20" s="158"/>
      <c r="O20" s="159">
        <f t="shared" si="4"/>
        <v>0</v>
      </c>
      <c r="P20" s="159"/>
      <c r="Q20" s="159"/>
      <c r="R20" s="159"/>
      <c r="S20" s="160">
        <f t="shared" si="1"/>
        <v>0</v>
      </c>
      <c r="T20" s="161"/>
      <c r="U20" s="161"/>
      <c r="V20" s="162"/>
      <c r="W20" s="163">
        <f t="shared" si="0"/>
        <v>0</v>
      </c>
      <c r="X20" s="163"/>
      <c r="Y20" s="163"/>
      <c r="Z20" s="164"/>
      <c r="AA20" s="150">
        <f t="shared" si="2"/>
        <v>0</v>
      </c>
      <c r="AB20" s="151"/>
      <c r="AC20" s="151"/>
      <c r="AD20" s="152"/>
      <c r="AE20" s="150">
        <f t="shared" si="3"/>
        <v>0</v>
      </c>
      <c r="AF20" s="151"/>
      <c r="AG20" s="151"/>
      <c r="AH20" s="152"/>
      <c r="AI20" s="10"/>
    </row>
    <row r="21" spans="1:35" ht="18" customHeight="1" x14ac:dyDescent="0.2">
      <c r="A21" s="8"/>
      <c r="B21" s="96"/>
      <c r="C21" s="97"/>
      <c r="D21" s="97"/>
      <c r="E21" s="97"/>
      <c r="F21" s="97"/>
      <c r="G21" s="97"/>
      <c r="H21" s="153"/>
      <c r="I21" s="154"/>
      <c r="J21" s="155"/>
      <c r="K21" s="165"/>
      <c r="L21" s="165"/>
      <c r="M21" s="165"/>
      <c r="N21" s="165"/>
      <c r="O21" s="159">
        <f t="shared" si="4"/>
        <v>0</v>
      </c>
      <c r="P21" s="159"/>
      <c r="Q21" s="159"/>
      <c r="R21" s="159"/>
      <c r="S21" s="160">
        <f t="shared" si="1"/>
        <v>0</v>
      </c>
      <c r="T21" s="161"/>
      <c r="U21" s="161"/>
      <c r="V21" s="162"/>
      <c r="W21" s="163">
        <f t="shared" si="0"/>
        <v>0</v>
      </c>
      <c r="X21" s="163"/>
      <c r="Y21" s="163"/>
      <c r="Z21" s="164"/>
      <c r="AA21" s="150">
        <f t="shared" si="2"/>
        <v>0</v>
      </c>
      <c r="AB21" s="151"/>
      <c r="AC21" s="151"/>
      <c r="AD21" s="152"/>
      <c r="AE21" s="150">
        <f t="shared" si="3"/>
        <v>0</v>
      </c>
      <c r="AF21" s="151"/>
      <c r="AG21" s="151"/>
      <c r="AH21" s="152"/>
      <c r="AI21" s="10"/>
    </row>
    <row r="22" spans="1:35" ht="18" customHeight="1" x14ac:dyDescent="0.2">
      <c r="A22" s="8"/>
      <c r="B22" s="96"/>
      <c r="C22" s="97"/>
      <c r="D22" s="97"/>
      <c r="E22" s="97"/>
      <c r="F22" s="97"/>
      <c r="G22" s="97"/>
      <c r="H22" s="153"/>
      <c r="I22" s="154"/>
      <c r="J22" s="155"/>
      <c r="K22" s="165"/>
      <c r="L22" s="165"/>
      <c r="M22" s="165"/>
      <c r="N22" s="165"/>
      <c r="O22" s="159">
        <f t="shared" si="4"/>
        <v>0</v>
      </c>
      <c r="P22" s="159"/>
      <c r="Q22" s="159"/>
      <c r="R22" s="159"/>
      <c r="S22" s="160">
        <f t="shared" si="1"/>
        <v>0</v>
      </c>
      <c r="T22" s="161"/>
      <c r="U22" s="161"/>
      <c r="V22" s="162"/>
      <c r="W22" s="163">
        <f t="shared" si="0"/>
        <v>0</v>
      </c>
      <c r="X22" s="163"/>
      <c r="Y22" s="163"/>
      <c r="Z22" s="164"/>
      <c r="AA22" s="150">
        <f t="shared" si="2"/>
        <v>0</v>
      </c>
      <c r="AB22" s="151"/>
      <c r="AC22" s="151"/>
      <c r="AD22" s="152"/>
      <c r="AE22" s="150">
        <f t="shared" si="3"/>
        <v>0</v>
      </c>
      <c r="AF22" s="151"/>
      <c r="AG22" s="151"/>
      <c r="AH22" s="152"/>
      <c r="AI22" s="10"/>
    </row>
    <row r="23" spans="1:35" ht="18" customHeight="1" x14ac:dyDescent="0.2">
      <c r="A23" s="8"/>
      <c r="B23" s="96"/>
      <c r="C23" s="97"/>
      <c r="D23" s="97"/>
      <c r="E23" s="97"/>
      <c r="F23" s="97"/>
      <c r="G23" s="97"/>
      <c r="H23" s="153"/>
      <c r="I23" s="154"/>
      <c r="J23" s="155"/>
      <c r="K23" s="165"/>
      <c r="L23" s="165"/>
      <c r="M23" s="165"/>
      <c r="N23" s="165"/>
      <c r="O23" s="159">
        <f t="shared" si="4"/>
        <v>0</v>
      </c>
      <c r="P23" s="159"/>
      <c r="Q23" s="159"/>
      <c r="R23" s="159"/>
      <c r="S23" s="160">
        <f t="shared" si="1"/>
        <v>0</v>
      </c>
      <c r="T23" s="161"/>
      <c r="U23" s="161"/>
      <c r="V23" s="162"/>
      <c r="W23" s="163">
        <f t="shared" si="0"/>
        <v>0</v>
      </c>
      <c r="X23" s="163"/>
      <c r="Y23" s="163"/>
      <c r="Z23" s="164"/>
      <c r="AA23" s="150">
        <f t="shared" si="2"/>
        <v>0</v>
      </c>
      <c r="AB23" s="151"/>
      <c r="AC23" s="151"/>
      <c r="AD23" s="152"/>
      <c r="AE23" s="150">
        <f t="shared" si="3"/>
        <v>0</v>
      </c>
      <c r="AF23" s="151"/>
      <c r="AG23" s="151"/>
      <c r="AH23" s="152"/>
      <c r="AI23" s="10"/>
    </row>
    <row r="24" spans="1:35" ht="18" customHeight="1" thickBot="1" x14ac:dyDescent="0.25">
      <c r="A24" s="8"/>
      <c r="B24" s="96"/>
      <c r="C24" s="97"/>
      <c r="D24" s="97"/>
      <c r="E24" s="97"/>
      <c r="F24" s="97"/>
      <c r="G24" s="97"/>
      <c r="H24" s="153"/>
      <c r="I24" s="154"/>
      <c r="J24" s="155"/>
      <c r="K24" s="165"/>
      <c r="L24" s="165"/>
      <c r="M24" s="165"/>
      <c r="N24" s="165"/>
      <c r="O24" s="159">
        <f t="shared" si="4"/>
        <v>0</v>
      </c>
      <c r="P24" s="159"/>
      <c r="Q24" s="159"/>
      <c r="R24" s="159"/>
      <c r="S24" s="160">
        <f>ROUNDDOWN(K24*0.05,0)</f>
        <v>0</v>
      </c>
      <c r="T24" s="161"/>
      <c r="U24" s="161"/>
      <c r="V24" s="162"/>
      <c r="W24" s="163">
        <f>ROUNDDOWN(K24*0.03,0)</f>
        <v>0</v>
      </c>
      <c r="X24" s="163"/>
      <c r="Y24" s="163"/>
      <c r="Z24" s="164"/>
      <c r="AA24" s="175">
        <f>O24-W24</f>
        <v>0</v>
      </c>
      <c r="AB24" s="176"/>
      <c r="AC24" s="176"/>
      <c r="AD24" s="177"/>
      <c r="AE24" s="175">
        <f t="shared" si="3"/>
        <v>0</v>
      </c>
      <c r="AF24" s="176"/>
      <c r="AG24" s="176"/>
      <c r="AH24" s="177"/>
      <c r="AI24" s="10"/>
    </row>
    <row r="25" spans="1:35" ht="15" customHeight="1" thickBot="1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</row>
    <row r="26" spans="1:35" ht="15" customHeight="1" thickTop="1" x14ac:dyDescent="0.2">
      <c r="A26" s="8"/>
      <c r="B26" s="166" t="s">
        <v>22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8"/>
      <c r="AI26" s="10"/>
    </row>
    <row r="27" spans="1:35" ht="15" customHeight="1" x14ac:dyDescent="0.2">
      <c r="A27" s="8"/>
      <c r="B27" s="169" t="s">
        <v>24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1"/>
      <c r="AI27" s="10"/>
    </row>
    <row r="28" spans="1:35" ht="15" customHeight="1" x14ac:dyDescent="0.2">
      <c r="A28" s="8"/>
      <c r="B28" s="169" t="s">
        <v>23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1"/>
      <c r="AI28" s="10"/>
    </row>
    <row r="29" spans="1:35" ht="15" customHeight="1" thickBot="1" x14ac:dyDescent="0.25">
      <c r="A29" s="8"/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4"/>
      <c r="AI29" s="10"/>
    </row>
    <row r="30" spans="1:35" ht="13.8" thickTop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</row>
    <row r="61" spans="30:30" x14ac:dyDescent="0.2">
      <c r="AD61" s="19"/>
    </row>
    <row r="62" spans="30:30" ht="43.5" customHeight="1" x14ac:dyDescent="0.2"/>
  </sheetData>
  <sheetProtection password="CC09" sheet="1" objects="1" scenarios="1"/>
  <mergeCells count="114">
    <mergeCell ref="B26:AH26"/>
    <mergeCell ref="B27:AH27"/>
    <mergeCell ref="B28:AH28"/>
    <mergeCell ref="B29:AH29"/>
    <mergeCell ref="AA23:AD23"/>
    <mergeCell ref="AE23:AH23"/>
    <mergeCell ref="B24:G24"/>
    <mergeCell ref="H24:J24"/>
    <mergeCell ref="K24:N24"/>
    <mergeCell ref="O24:R24"/>
    <mergeCell ref="S24:V24"/>
    <mergeCell ref="W24:Z24"/>
    <mergeCell ref="AA24:AD24"/>
    <mergeCell ref="AE24:AH24"/>
    <mergeCell ref="B23:G23"/>
    <mergeCell ref="H23:J23"/>
    <mergeCell ref="K23:N23"/>
    <mergeCell ref="O23:R23"/>
    <mergeCell ref="S23:V23"/>
    <mergeCell ref="W23:Z23"/>
    <mergeCell ref="AA21:AD21"/>
    <mergeCell ref="AE21:AH21"/>
    <mergeCell ref="B22:G22"/>
    <mergeCell ref="H22:J22"/>
    <mergeCell ref="K22:N22"/>
    <mergeCell ref="O22:R22"/>
    <mergeCell ref="S22:V22"/>
    <mergeCell ref="W22:Z22"/>
    <mergeCell ref="AA22:AD22"/>
    <mergeCell ref="AE22:AH22"/>
    <mergeCell ref="B21:G21"/>
    <mergeCell ref="H21:J21"/>
    <mergeCell ref="K21:N21"/>
    <mergeCell ref="O21:R21"/>
    <mergeCell ref="S21:V21"/>
    <mergeCell ref="W21:Z21"/>
    <mergeCell ref="AA19:AD19"/>
    <mergeCell ref="AE19:AH19"/>
    <mergeCell ref="B20:G20"/>
    <mergeCell ref="H20:J20"/>
    <mergeCell ref="K20:N20"/>
    <mergeCell ref="O20:R20"/>
    <mergeCell ref="S20:V20"/>
    <mergeCell ref="W20:Z20"/>
    <mergeCell ref="AA20:AD20"/>
    <mergeCell ref="AE20:AH20"/>
    <mergeCell ref="B19:G19"/>
    <mergeCell ref="H19:J19"/>
    <mergeCell ref="K19:N19"/>
    <mergeCell ref="O19:R19"/>
    <mergeCell ref="S19:V19"/>
    <mergeCell ref="W19:Z19"/>
    <mergeCell ref="AA17:AD17"/>
    <mergeCell ref="AE17:AH17"/>
    <mergeCell ref="B18:G18"/>
    <mergeCell ref="H18:J18"/>
    <mergeCell ref="K18:N18"/>
    <mergeCell ref="O18:R18"/>
    <mergeCell ref="S18:V18"/>
    <mergeCell ref="W18:Z18"/>
    <mergeCell ref="AA18:AD18"/>
    <mergeCell ref="AE18:AH18"/>
    <mergeCell ref="B17:G17"/>
    <mergeCell ref="H17:J17"/>
    <mergeCell ref="K17:N17"/>
    <mergeCell ref="O17:R17"/>
    <mergeCell ref="S17:V17"/>
    <mergeCell ref="W17:Z17"/>
    <mergeCell ref="AA15:AD15"/>
    <mergeCell ref="AE15:AH15"/>
    <mergeCell ref="B16:G16"/>
    <mergeCell ref="H16:J16"/>
    <mergeCell ref="K16:N16"/>
    <mergeCell ref="O16:R16"/>
    <mergeCell ref="S16:V16"/>
    <mergeCell ref="W16:Z16"/>
    <mergeCell ref="AA16:AD16"/>
    <mergeCell ref="AE16:AH16"/>
    <mergeCell ref="B15:G15"/>
    <mergeCell ref="H15:J15"/>
    <mergeCell ref="K15:N15"/>
    <mergeCell ref="O15:R15"/>
    <mergeCell ref="S15:V15"/>
    <mergeCell ref="W15:Z15"/>
    <mergeCell ref="B13:G14"/>
    <mergeCell ref="H13:J14"/>
    <mergeCell ref="K13:N14"/>
    <mergeCell ref="O13:Z13"/>
    <mergeCell ref="AA13:AD14"/>
    <mergeCell ref="AE13:AH14"/>
    <mergeCell ref="O14:R14"/>
    <mergeCell ref="S14:V14"/>
    <mergeCell ref="W14:Z14"/>
    <mergeCell ref="B1:R1"/>
    <mergeCell ref="W1:AH1"/>
    <mergeCell ref="B3:G3"/>
    <mergeCell ref="H3:K3"/>
    <mergeCell ref="N3:AH3"/>
    <mergeCell ref="B4:G4"/>
    <mergeCell ref="H4:K4"/>
    <mergeCell ref="B10:E10"/>
    <mergeCell ref="F10:J10"/>
    <mergeCell ref="K10:L10"/>
    <mergeCell ref="M10:Y10"/>
    <mergeCell ref="Z10:AD10"/>
    <mergeCell ref="AE10:AG10"/>
    <mergeCell ref="B7:E7"/>
    <mergeCell ref="F7:L7"/>
    <mergeCell ref="M7:P7"/>
    <mergeCell ref="Q7:AH7"/>
    <mergeCell ref="B8:E8"/>
    <mergeCell ref="F8:L8"/>
    <mergeCell ref="M8:P8"/>
    <mergeCell ref="Q8:Y8"/>
  </mergeCells>
  <phoneticPr fontId="2"/>
  <dataValidations count="2">
    <dataValidation imeMode="off" allowBlank="1" showInputMessage="1" showErrorMessage="1" sqref="H21:N24 H15:L20 F7:L8 AE10 F10:J10 O15:R24"/>
    <dataValidation imeMode="hiragana" allowBlank="1" showInputMessage="1" showErrorMessage="1" sqref="B15:B24 M10:Y10 Q7:AH7 Q8:Y8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概要紹介</vt:lpstr>
      <vt:lpstr>「多子軽減対象」設例</vt:lpstr>
      <vt:lpstr>「多子軽減対象２」設例</vt:lpstr>
      <vt:lpstr>説明用←｜→計算用</vt:lpstr>
      <vt:lpstr>多子軽減対象</vt:lpstr>
      <vt:lpstr>多子軽減対象２</vt:lpstr>
      <vt:lpstr>「多子軽減対象」設例!Print_Area</vt:lpstr>
      <vt:lpstr>「多子軽減対象２」設例!Print_Area</vt:lpstr>
      <vt:lpstr>概要紹介!Print_Area</vt:lpstr>
      <vt:lpstr>多子軽減対象!Print_Area</vt:lpstr>
      <vt:lpstr>多子軽減対象２!Print_Area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</dc:creator>
  <cp:lastModifiedBy>H.Takahashi</cp:lastModifiedBy>
  <cp:lastPrinted>2022-12-28T06:08:13Z</cp:lastPrinted>
  <dcterms:created xsi:type="dcterms:W3CDTF">2014-11-06T02:22:13Z</dcterms:created>
  <dcterms:modified xsi:type="dcterms:W3CDTF">2023-01-17T07:38:41Z</dcterms:modified>
</cp:coreProperties>
</file>