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736" windowHeight="8748" tabRatio="536" activeTab="0"/>
  </bookViews>
  <sheets>
    <sheet name="シート" sheetId="1" r:id="rId1"/>
  </sheets>
  <definedNames>
    <definedName name="_xlnm.Print_Area" localSheetId="0">'シート'!$A$1:$AP$57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M.N.</author>
    <author>東京都都市整備局</author>
  </authors>
  <commentList>
    <comment ref="AH8" authorId="0">
      <text>
        <r>
          <rPr>
            <b/>
            <sz val="10"/>
            <rFont val="HG丸ｺﾞｼｯｸM-PRO"/>
            <family val="3"/>
          </rPr>
          <t>入力例:
　　</t>
        </r>
        <r>
          <rPr>
            <sz val="10"/>
            <rFont val="HG丸ｺﾞｼｯｸM-PRO"/>
            <family val="3"/>
          </rPr>
          <t>2008/4/1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10"/>
            <rFont val="HG丸ｺﾞｼｯｸM-PRO"/>
            <family val="3"/>
          </rPr>
          <t>（仮称）、オーナー名、
開発名称、街区名、
地区名など複数ある
場合はなるべく併記して
ください。</t>
        </r>
      </text>
    </comment>
    <comment ref="E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Y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AG24" authorId="2">
      <text>
        <r>
          <rPr>
            <sz val="10"/>
            <rFont val="HG丸ｺﾞｼｯｸM-PRO"/>
            <family val="3"/>
          </rPr>
          <t>事務所、事務所・店舗、
住宅、住宅・店舗、
事務所・ホール、
など主な建物用途
を列記してください。</t>
        </r>
      </text>
    </comment>
    <comment ref="B21" authorId="2">
      <text>
        <r>
          <rPr>
            <sz val="10"/>
            <rFont val="HG丸ｺﾞｼｯｸM-PRO"/>
            <family val="3"/>
          </rPr>
          <t>防火・耐火・商業地域、角地適用などを
考慮した数値を記入してください。
複数ある場合は
６０％・８０％（６８％）と按分値を
（　　）内に表記してください。</t>
        </r>
      </text>
    </comment>
    <comment ref="J24" authorId="2">
      <text>
        <r>
          <rPr>
            <sz val="10"/>
            <rFont val="HG丸ｺﾞｼｯｸM-PRO"/>
            <family val="3"/>
          </rPr>
          <t>床面積の合計</t>
        </r>
      </text>
    </comment>
    <comment ref="B24" authorId="2">
      <text>
        <r>
          <rPr>
            <sz val="10"/>
            <rFont val="HG丸ｺﾞｼｯｸM-PRO"/>
            <family val="3"/>
          </rPr>
          <t>複数ある場合は、
４００％・５００％（４６８％）と按分値を
（　　）内に表記してください。
「再開発等促進区」の場合も、
「指定容積率」を記載してください。</t>
        </r>
      </text>
    </comment>
    <comment ref="AF5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J21" authorId="2">
      <text>
        <r>
          <rPr>
            <sz val="10"/>
            <rFont val="HG丸ｺﾞｼｯｸM-PRO"/>
            <family val="3"/>
          </rPr>
          <t>「建築敷地」の面積を記入してください。
（「区域面積」ではありません。）</t>
        </r>
      </text>
    </comment>
    <comment ref="T18" authorId="2">
      <text>
        <r>
          <rPr>
            <sz val="10"/>
            <rFont val="HG丸ｺﾞｼｯｸM-PRO"/>
            <family val="3"/>
          </rPr>
          <t>町丁名、番地を記載
複数ある場合は列記
してください。</t>
        </r>
      </text>
    </comment>
    <comment ref="N18" authorId="2">
      <text>
        <r>
          <rPr>
            <sz val="10"/>
            <rFont val="HG丸ｺﾞｼｯｸM-PRO"/>
            <family val="3"/>
          </rPr>
          <t>リストから
選択してくさい。</t>
        </r>
      </text>
    </comment>
    <comment ref="E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Y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V19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J19" authorId="2">
      <text>
        <r>
          <rPr>
            <sz val="9"/>
            <rFont val="ＭＳ Ｐゴシック"/>
            <family val="3"/>
          </rPr>
          <t>リストから選択
してください。</t>
        </r>
      </text>
    </comment>
    <comment ref="B48" authorId="2">
      <text>
        <r>
          <rPr>
            <sz val="10"/>
            <rFont val="HG丸ｺﾞｼｯｸM-PRO"/>
            <family val="3"/>
          </rPr>
          <t>入力例：
2008/8</t>
        </r>
      </text>
    </comment>
    <comment ref="H48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G21" authorId="2">
      <text>
        <r>
          <rPr>
            <sz val="10"/>
            <rFont val="HG丸ｺﾞｼｯｸM-PRO"/>
            <family val="3"/>
          </rPr>
          <t>ない場合は、
０と記入してください。</t>
        </r>
      </text>
    </comment>
  </commentList>
</comments>
</file>

<file path=xl/sharedStrings.xml><?xml version="1.0" encoding="utf-8"?>
<sst xmlns="http://schemas.openxmlformats.org/spreadsheetml/2006/main" count="205" uniqueCount="169">
  <si>
    <t>所在地</t>
  </si>
  <si>
    <t>基準</t>
  </si>
  <si>
    <t>地上部</t>
  </si>
  <si>
    <t>既存樹木</t>
  </si>
  <si>
    <t>植栽樹木</t>
  </si>
  <si>
    <t>計</t>
  </si>
  <si>
    <t>建築物上</t>
  </si>
  <si>
    <t>屋　　　上</t>
  </si>
  <si>
    <t>ベランダ等</t>
  </si>
  <si>
    <t>合計</t>
  </si>
  <si>
    <t>緑　　化　　面　　積</t>
  </si>
  <si>
    <t>樹木（固定式植栽基盤）の面積</t>
  </si>
  <si>
    <t>芝・草花等の面積</t>
  </si>
  <si>
    <t>㎡</t>
  </si>
  <si>
    <t>電話</t>
  </si>
  <si>
    <t>氏名</t>
  </si>
  <si>
    <t>東京都</t>
  </si>
  <si>
    <t>年月日</t>
  </si>
  <si>
    <t>住所　</t>
  </si>
  <si>
    <t>（法人にあっては、所在地、名称及び代表者）</t>
  </si>
  <si>
    <t>千代田区</t>
  </si>
  <si>
    <t>中央区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</si>
  <si>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</si>
  <si>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</si>
  <si>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</si>
  <si>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</si>
  <si>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</si>
  <si>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</si>
  <si>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</si>
  <si>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</si>
  <si>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</si>
  <si>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</si>
  <si>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</si>
  <si>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</si>
  <si>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</si>
  <si>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</si>
  <si>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</si>
  <si>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</si>
  <si>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</si>
  <si>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</si>
  <si>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</si>
  <si>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</si>
  <si>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</si>
  <si>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</si>
  <si>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</si>
  <si>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</si>
  <si>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</si>
  <si>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</si>
  <si>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</si>
  <si>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</si>
  <si>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</si>
  <si>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狛江市</t>
  </si>
  <si>
    <t>多摩市</t>
  </si>
  <si>
    <t>港区</t>
  </si>
  <si>
    <t>新宿区</t>
  </si>
  <si>
    <t>江東区</t>
  </si>
  <si>
    <t>品川区</t>
  </si>
  <si>
    <t>渋谷区</t>
  </si>
  <si>
    <t>豊島区</t>
  </si>
  <si>
    <t>荒川区</t>
  </si>
  <si>
    <t>特定街区</t>
  </si>
  <si>
    <t>高度利用地区</t>
  </si>
  <si>
    <t>計画緑化率</t>
  </si>
  <si>
    <t>地上部の緑地面積の算定は、高木、中木、低木の樹木による緑地面積です。</t>
  </si>
  <si>
    <t>都市開発諸制度緑化計画チェックシート</t>
  </si>
  <si>
    <t>適用制度</t>
  </si>
  <si>
    <t>〒</t>
  </si>
  <si>
    <t>㎡</t>
  </si>
  <si>
    <t>㎡</t>
  </si>
  <si>
    <t>㎡</t>
  </si>
  <si>
    <t>㎡</t>
  </si>
  <si>
    <t>㎡</t>
  </si>
  <si>
    <t>㎡</t>
  </si>
  <si>
    <t>㎡</t>
  </si>
  <si>
    <t>※２</t>
  </si>
  <si>
    <t>※３</t>
  </si>
  <si>
    <t>総合設計制度</t>
  </si>
  <si>
    <t>再開発等促進区</t>
  </si>
  <si>
    <t>適用制度</t>
  </si>
  <si>
    <t>［事業者・建築主］</t>
  </si>
  <si>
    <t>［代理人・設計者］</t>
  </si>
  <si>
    <t>街区再編まちづくり</t>
  </si>
  <si>
    <t>東京都自然保護条例</t>
  </si>
  <si>
    <t>敷地緑化率 ⑥ ÷ ア</t>
  </si>
  <si>
    <t>地上 ① ÷（ア－イ）</t>
  </si>
  <si>
    <t>地上（ア－イ）</t>
  </si>
  <si>
    <t>担当者</t>
  </si>
  <si>
    <t>名　　称</t>
  </si>
  <si>
    <t>タイプ</t>
  </si>
  <si>
    <t>法定容積率</t>
  </si>
  <si>
    <t>容積対象延べ面積</t>
  </si>
  <si>
    <t>延べ床面積</t>
  </si>
  <si>
    <t>主要用途</t>
  </si>
  <si>
    <t>％</t>
  </si>
  <si>
    <t>地上部の緑化面積（Ａ）</t>
  </si>
  <si>
    <t>建築物上の緑化面積（Ｂ）</t>
  </si>
  <si>
    <t>緑化面積計（Ｃ＝Ａ＋Ｂ）</t>
  </si>
  <si>
    <t>⑤＝①＋②</t>
  </si>
  <si>
    <t>建築物上（ウ）</t>
  </si>
  <si>
    <t>緑化対象地</t>
  </si>
  <si>
    <t>緑化対象地率</t>
  </si>
  <si>
    <t>地上（ア－イ）÷ア</t>
  </si>
  <si>
    <t>建築物上　ウ÷イ</t>
  </si>
  <si>
    <t>敷地面積（ア）</t>
  </si>
  <si>
    <t>建築面積（イ）</t>
  </si>
  <si>
    <t>㎡</t>
  </si>
  <si>
    <r>
      <t>屋上の利用可能部分の面積（ウ）</t>
    </r>
    <r>
      <rPr>
        <sz val="11"/>
        <color indexed="10"/>
        <rFont val="HG丸ｺﾞｼｯｸM-PRO"/>
        <family val="3"/>
      </rPr>
      <t>※１</t>
    </r>
  </si>
  <si>
    <r>
      <t>樹木の緑化面積　</t>
    </r>
    <r>
      <rPr>
        <sz val="11"/>
        <color indexed="10"/>
        <rFont val="HG丸ｺﾞｼｯｸM-PRO"/>
        <family val="3"/>
      </rPr>
      <t>※２</t>
    </r>
  </si>
  <si>
    <t>①</t>
  </si>
  <si>
    <t>②</t>
  </si>
  <si>
    <t>③</t>
  </si>
  <si>
    <t>④＝②＋③</t>
  </si>
  <si>
    <t>⑥＝⑤＋③</t>
  </si>
  <si>
    <r>
      <t xml:space="preserve">　　壁　　　面 </t>
    </r>
    <r>
      <rPr>
        <sz val="10"/>
        <color indexed="10"/>
        <rFont val="HG丸ｺﾞｼｯｸM-PRO"/>
        <family val="3"/>
      </rPr>
      <t>※３</t>
    </r>
  </si>
  <si>
    <t>特定街区・高度利用地区・総合設計</t>
  </si>
  <si>
    <t>再開発等促進区</t>
  </si>
  <si>
    <t>緑化基準値</t>
  </si>
  <si>
    <t>◎特定街区・高度利用地区・総合設計</t>
  </si>
  <si>
    <t>「都市開発諸制度活用方針」における、
「緑化基準値」は</t>
  </si>
  <si>
    <t>◎再開発等促進区を定める地区計画</t>
  </si>
  <si>
    <t>○地上部
（敷地面積ー建築面積）×０．３５
○建築物上
　屋上の面積（※１）×０．３５
　です。</t>
  </si>
  <si>
    <t>○地上部
（敷地面積ー建築面積）×０．４０
○建築物上
　屋上の面積（※１）×０．４０
　です。</t>
  </si>
  <si>
    <t>文京区</t>
  </si>
  <si>
    <t>福生市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</si>
  <si>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</si>
  <si>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</si>
  <si>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</si>
  <si>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</si>
  <si>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</si>
  <si>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</si>
  <si>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</si>
  <si>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瑞穂町</t>
  </si>
  <si>
    <t>日の出町</t>
  </si>
  <si>
    <t>一般型</t>
  </si>
  <si>
    <t>住宅による容積割増</t>
  </si>
  <si>
    <t>適用あり</t>
  </si>
  <si>
    <t>適用なし</t>
  </si>
  <si>
    <t>機能更新型</t>
  </si>
  <si>
    <t>住宅複合型</t>
  </si>
  <si>
    <t>都心居住推進型</t>
  </si>
  <si>
    <t>共同住宅建替誘導型</t>
  </si>
  <si>
    <t>市街地住宅型</t>
  </si>
  <si>
    <t>市街地複合住宅型</t>
  </si>
  <si>
    <t>都心居住型</t>
  </si>
  <si>
    <t>業務商業育成型</t>
  </si>
  <si>
    <t>東京都建築審査会に付議予定</t>
  </si>
  <si>
    <t>東京都都市計画審議会に付議予定</t>
  </si>
  <si>
    <t>区市町都市計画審議会に付議予定</t>
  </si>
  <si>
    <t>区市町建築審議会に付議予定</t>
  </si>
  <si>
    <t>都市計画審議会・建築審査会への付議予定（時期）</t>
  </si>
  <si>
    <t>適用緑化条例</t>
  </si>
  <si>
    <t>緑化面積等計算図表、建築物立面図（２面以上）、樹木等一覧表（別紙）を添付すること。</t>
  </si>
  <si>
    <t>②</t>
  </si>
  <si>
    <t>配置図、有効（公開）空地計画図、有効（公開）空地面積表、屋上緑化を割増容積率の対象としている場合は、</t>
  </si>
  <si>
    <t>屋上平面図も添付すること。</t>
  </si>
  <si>
    <t>位置図・配置図（建築敷地、接道状況等を示すもの）、緑化計画図（屋上も含む）、緑化計画断面図、</t>
  </si>
  <si>
    <t>※１</t>
  </si>
  <si>
    <t>「屋上面積」とは、建築物の屋根の部分で人の出入り及び利用可能な部分の面積で、ソーラパネル、
空調等建物の管理に必要な施設設置に係る部分の面積を除きます。</t>
  </si>
  <si>
    <t>「壁面緑化」とは、建築物の外壁部分にほぼ垂直に設置された緑化施設で、竣功時に十分な緑量を
有しているものとします。また、散水設備の設置及び壁面緑化施設前面において幅員３ｍ以上の空
間を確保し、日当たりの確保、景観上の配慮を行うものとします。</t>
  </si>
  <si>
    <t>合　計（エ）</t>
  </si>
  <si>
    <t>緑化対象地率　エ÷ア</t>
  </si>
  <si>
    <t>建築物上 ④ ÷ ウ</t>
  </si>
  <si>
    <t>総合 ⑥ ÷ エ</t>
  </si>
  <si>
    <t>（添付図書）</t>
  </si>
  <si>
    <t>配置図、有効（公開）空地計画図、有効（公開）空地面積表、屋上緑化を割増容積率の対象としている</t>
  </si>
  <si>
    <t>場合は、屋上平面図も添付すること。</t>
  </si>
  <si>
    <t>割増容積率の増減</t>
  </si>
  <si>
    <t>機能更新型高度利用地区</t>
  </si>
  <si>
    <t>法定建蔽率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</si>
</sst>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0&quot;㎡&quot;\ "/>
    <numFmt numFmtId="193" formatCode="[DBNum3][$-411]0"/>
    <numFmt numFmtId="194" formatCode="#,##0_);[Red]\(#,##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11"/>
      <color indexed="43"/>
      <name val="HG丸ｺﾞｼｯｸM-PRO"/>
      <family val="3"/>
    </font>
    <font>
      <sz val="10"/>
      <color indexed="43"/>
      <name val="HG丸ｺﾞｼｯｸM-PRO"/>
      <family val="3"/>
    </font>
    <font>
      <sz val="10"/>
      <color indexed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9.5"/>
      <name val="HG丸ｺﾞｼｯｸM-PRO"/>
      <family val="3"/>
    </font>
    <font>
      <sz val="11"/>
      <color indexed="42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5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88" fontId="4" fillId="34" borderId="10" xfId="48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38" fontId="4" fillId="33" borderId="0" xfId="48" applyFont="1" applyFill="1" applyBorder="1" applyAlignment="1" applyProtection="1">
      <alignment vertical="center"/>
      <protection/>
    </xf>
    <xf numFmtId="38" fontId="4" fillId="35" borderId="0" xfId="48" applyFont="1" applyFill="1" applyBorder="1" applyAlignment="1" applyProtection="1">
      <alignment vertical="center"/>
      <protection/>
    </xf>
    <xf numFmtId="38" fontId="10" fillId="33" borderId="0" xfId="48" applyFont="1" applyFill="1" applyBorder="1" applyAlignment="1" applyProtection="1">
      <alignment vertical="center"/>
      <protection/>
    </xf>
    <xf numFmtId="38" fontId="10" fillId="35" borderId="0" xfId="48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14" xfId="0" applyFont="1" applyFill="1" applyBorder="1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horizontal="right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180" fontId="15" fillId="33" borderId="0" xfId="0" applyNumberFormat="1" applyFont="1" applyFill="1" applyBorder="1" applyAlignment="1" applyProtection="1">
      <alignment horizontal="center" vertical="center"/>
      <protection/>
    </xf>
    <xf numFmtId="180" fontId="15" fillId="33" borderId="0" xfId="42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14" fillId="38" borderId="0" xfId="0" applyFont="1" applyFill="1" applyBorder="1" applyAlignment="1" applyProtection="1">
      <alignment vertical="center"/>
      <protection/>
    </xf>
    <xf numFmtId="180" fontId="16" fillId="38" borderId="0" xfId="0" applyNumberFormat="1" applyFont="1" applyFill="1" applyBorder="1" applyAlignment="1" applyProtection="1">
      <alignment horizontal="center"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180" fontId="15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180" fontId="15" fillId="37" borderId="0" xfId="42" applyNumberFormat="1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188" fontId="4" fillId="33" borderId="12" xfId="48" applyNumberFormat="1" applyFont="1" applyFill="1" applyBorder="1" applyAlignment="1" applyProtection="1">
      <alignment horizontal="center" vertical="center" shrinkToFit="1"/>
      <protection/>
    </xf>
    <xf numFmtId="0" fontId="3" fillId="39" borderId="0" xfId="0" applyFont="1" applyFill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41" borderId="0" xfId="0" applyFont="1" applyFill="1" applyBorder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179" fontId="24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190" fontId="13" fillId="35" borderId="0" xfId="48" applyNumberFormat="1" applyFont="1" applyFill="1" applyBorder="1" applyAlignment="1" applyProtection="1">
      <alignment horizontal="center" vertical="center"/>
      <protection/>
    </xf>
    <xf numFmtId="191" fontId="21" fillId="34" borderId="22" xfId="0" applyNumberFormat="1" applyFont="1" applyFill="1" applyBorder="1" applyAlignment="1" applyProtection="1">
      <alignment horizontal="right" vertical="center"/>
      <protection/>
    </xf>
    <xf numFmtId="191" fontId="21" fillId="34" borderId="23" xfId="0" applyNumberFormat="1" applyFont="1" applyFill="1" applyBorder="1" applyAlignment="1" applyProtection="1">
      <alignment horizontal="right" vertical="center"/>
      <protection/>
    </xf>
    <xf numFmtId="191" fontId="21" fillId="34" borderId="13" xfId="0" applyNumberFormat="1" applyFont="1" applyFill="1" applyBorder="1" applyAlignment="1" applyProtection="1">
      <alignment horizontal="right" vertical="center"/>
      <protection/>
    </xf>
    <xf numFmtId="191" fontId="21" fillId="34" borderId="21" xfId="0" applyNumberFormat="1" applyFont="1" applyFill="1" applyBorder="1" applyAlignment="1" applyProtection="1">
      <alignment horizontal="right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93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3" fontId="10" fillId="39" borderId="21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21" xfId="0" applyNumberFormat="1" applyFont="1" applyFill="1" applyBorder="1" applyAlignment="1" applyProtection="1">
      <alignment horizontal="center" vertical="center" shrinkToFit="1"/>
      <protection locked="0"/>
    </xf>
    <xf numFmtId="191" fontId="21" fillId="34" borderId="26" xfId="0" applyNumberFormat="1" applyFont="1" applyFill="1" applyBorder="1" applyAlignment="1" applyProtection="1">
      <alignment horizontal="right" vertical="center"/>
      <protection/>
    </xf>
    <xf numFmtId="191" fontId="21" fillId="34" borderId="27" xfId="0" applyNumberFormat="1" applyFont="1" applyFill="1" applyBorder="1" applyAlignment="1" applyProtection="1">
      <alignment horizontal="right" vertical="center"/>
      <protection/>
    </xf>
    <xf numFmtId="191" fontId="23" fillId="39" borderId="28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29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26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27" xfId="0" applyNumberFormat="1" applyFont="1" applyFill="1" applyBorder="1" applyAlignment="1" applyProtection="1">
      <alignment horizontal="right" vertical="center" shrinkToFit="1"/>
      <protection locked="0"/>
    </xf>
    <xf numFmtId="10" fontId="22" fillId="33" borderId="13" xfId="0" applyNumberFormat="1" applyFont="1" applyFill="1" applyBorder="1" applyAlignment="1" applyProtection="1">
      <alignment horizontal="center" vertical="center" shrinkToFit="1"/>
      <protection/>
    </xf>
    <xf numFmtId="10" fontId="22" fillId="33" borderId="21" xfId="0" applyNumberFormat="1" applyFont="1" applyFill="1" applyBorder="1" applyAlignment="1" applyProtection="1">
      <alignment horizontal="center" vertical="center" shrinkToFit="1"/>
      <protection/>
    </xf>
    <xf numFmtId="10" fontId="22" fillId="33" borderId="12" xfId="0" applyNumberFormat="1" applyFont="1" applyFill="1" applyBorder="1" applyAlignment="1" applyProtection="1">
      <alignment horizontal="center" vertical="center" shrinkToFit="1"/>
      <protection/>
    </xf>
    <xf numFmtId="190" fontId="21" fillId="34" borderId="13" xfId="48" applyNumberFormat="1" applyFont="1" applyFill="1" applyBorder="1" applyAlignment="1" applyProtection="1">
      <alignment horizontal="right" vertical="center"/>
      <protection/>
    </xf>
    <xf numFmtId="190" fontId="21" fillId="34" borderId="21" xfId="48" applyNumberFormat="1" applyFont="1" applyFill="1" applyBorder="1" applyAlignment="1" applyProtection="1">
      <alignment horizontal="right" vertical="center"/>
      <protection/>
    </xf>
    <xf numFmtId="191" fontId="21" fillId="39" borderId="30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30" xfId="0" applyFont="1" applyFill="1" applyBorder="1" applyAlignment="1" applyProtection="1">
      <alignment horizontal="distributed" vertical="center"/>
      <protection/>
    </xf>
    <xf numFmtId="0" fontId="4" fillId="33" borderId="14" xfId="0" applyFont="1" applyFill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distributed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191" fontId="22" fillId="33" borderId="13" xfId="0" applyNumberFormat="1" applyFont="1" applyFill="1" applyBorder="1" applyAlignment="1" applyProtection="1">
      <alignment horizontal="right" vertical="center" shrinkToFit="1"/>
      <protection/>
    </xf>
    <xf numFmtId="191" fontId="22" fillId="33" borderId="21" xfId="0" applyNumberFormat="1" applyFont="1" applyFill="1" applyBorder="1" applyAlignment="1" applyProtection="1">
      <alignment horizontal="right" vertical="center" shrinkToFit="1"/>
      <protection/>
    </xf>
    <xf numFmtId="191" fontId="22" fillId="33" borderId="12" xfId="0" applyNumberFormat="1" applyFont="1" applyFill="1" applyBorder="1" applyAlignment="1" applyProtection="1">
      <alignment horizontal="right" vertical="center" shrinkToFit="1"/>
      <protection/>
    </xf>
    <xf numFmtId="0" fontId="4" fillId="33" borderId="25" xfId="0" applyFont="1" applyFill="1" applyBorder="1" applyAlignment="1" applyProtection="1">
      <alignment horizontal="distributed" vertical="center"/>
      <protection/>
    </xf>
    <xf numFmtId="0" fontId="4" fillId="33" borderId="15" xfId="0" applyFont="1" applyFill="1" applyBorder="1" applyAlignment="1" applyProtection="1">
      <alignment horizontal="distributed" vertical="center"/>
      <protection/>
    </xf>
    <xf numFmtId="0" fontId="3" fillId="37" borderId="30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7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7" borderId="34" xfId="0" applyFont="1" applyFill="1" applyBorder="1" applyAlignment="1" applyProtection="1">
      <alignment horizontal="center" vertical="center" shrinkToFit="1"/>
      <protection/>
    </xf>
    <xf numFmtId="0" fontId="3" fillId="37" borderId="10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textRotation="255"/>
      <protection/>
    </xf>
    <xf numFmtId="0" fontId="3" fillId="33" borderId="36" xfId="0" applyFont="1" applyFill="1" applyBorder="1" applyAlignment="1" applyProtection="1">
      <alignment horizontal="center" vertical="center" textRotation="255"/>
      <protection/>
    </xf>
    <xf numFmtId="0" fontId="3" fillId="33" borderId="37" xfId="0" applyFont="1" applyFill="1" applyBorder="1" applyAlignment="1" applyProtection="1">
      <alignment horizontal="center" vertical="center" textRotation="255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191" fontId="21" fillId="34" borderId="35" xfId="0" applyNumberFormat="1" applyFont="1" applyFill="1" applyBorder="1" applyAlignment="1" applyProtection="1">
      <alignment horizontal="right" vertical="center"/>
      <protection/>
    </xf>
    <xf numFmtId="191" fontId="21" fillId="34" borderId="30" xfId="0" applyNumberFormat="1" applyFont="1" applyFill="1" applyBorder="1" applyAlignment="1" applyProtection="1">
      <alignment horizontal="right" vertical="center"/>
      <protection/>
    </xf>
    <xf numFmtId="0" fontId="12" fillId="34" borderId="16" xfId="0" applyFont="1" applyFill="1" applyBorder="1" applyAlignment="1" applyProtection="1">
      <alignment horizontal="center" vertical="center" shrinkToFit="1"/>
      <protection/>
    </xf>
    <xf numFmtId="191" fontId="21" fillId="34" borderId="16" xfId="0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191" fontId="22" fillId="39" borderId="16" xfId="0" applyNumberFormat="1" applyFont="1" applyFill="1" applyBorder="1" applyAlignment="1" applyProtection="1">
      <alignment horizontal="center" vertical="center" shrinkToFit="1"/>
      <protection locked="0"/>
    </xf>
    <xf numFmtId="191" fontId="22" fillId="39" borderId="13" xfId="0" applyNumberFormat="1" applyFont="1" applyFill="1" applyBorder="1" applyAlignment="1" applyProtection="1">
      <alignment horizontal="center" vertical="center" shrinkToFit="1"/>
      <protection locked="0"/>
    </xf>
    <xf numFmtId="191" fontId="23" fillId="39" borderId="35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30" xfId="0" applyNumberFormat="1" applyFont="1" applyFill="1" applyBorder="1" applyAlignment="1" applyProtection="1">
      <alignment horizontal="right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distributed" vertical="center"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3" fillId="37" borderId="16" xfId="0" applyFont="1" applyFill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191" fontId="21" fillId="39" borderId="23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40" xfId="0" applyNumberFormat="1" applyFont="1" applyFill="1" applyBorder="1" applyAlignment="1" applyProtection="1">
      <alignment horizontal="right" vertical="center" shrinkToFit="1"/>
      <protection locked="0"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91" fontId="21" fillId="34" borderId="34" xfId="0" applyNumberFormat="1" applyFont="1" applyFill="1" applyBorder="1" applyAlignment="1" applyProtection="1">
      <alignment horizontal="center" vertical="center"/>
      <protection/>
    </xf>
    <xf numFmtId="191" fontId="21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21" xfId="0" applyFont="1" applyFill="1" applyBorder="1" applyAlignment="1" applyProtection="1">
      <alignment horizontal="center" vertical="center"/>
      <protection locked="0"/>
    </xf>
    <xf numFmtId="0" fontId="3" fillId="39" borderId="12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5" fillId="39" borderId="13" xfId="48" applyNumberFormat="1" applyFont="1" applyFill="1" applyBorder="1" applyAlignment="1" applyProtection="1">
      <alignment horizontal="center" vertical="center" shrinkToFit="1"/>
      <protection locked="0"/>
    </xf>
    <xf numFmtId="49" fontId="15" fillId="39" borderId="21" xfId="48" applyNumberFormat="1" applyFont="1" applyFill="1" applyBorder="1" applyAlignment="1" applyProtection="1">
      <alignment horizontal="center" vertical="center" shrinkToFit="1"/>
      <protection locked="0"/>
    </xf>
    <xf numFmtId="49" fontId="15" fillId="39" borderId="12" xfId="48" applyNumberFormat="1" applyFont="1" applyFill="1" applyBorder="1" applyAlignment="1" applyProtection="1">
      <alignment horizontal="center" vertical="center" shrinkToFit="1"/>
      <protection locked="0"/>
    </xf>
    <xf numFmtId="0" fontId="19" fillId="33" borderId="16" xfId="0" applyFont="1" applyFill="1" applyBorder="1" applyAlignment="1" applyProtection="1">
      <alignment horizontal="center" vertical="center" shrinkToFit="1"/>
      <protection/>
    </xf>
    <xf numFmtId="0" fontId="19" fillId="39" borderId="16" xfId="0" applyFont="1" applyFill="1" applyBorder="1" applyAlignment="1" applyProtection="1">
      <alignment horizontal="center" vertical="center" shrinkToFit="1"/>
      <protection locked="0"/>
    </xf>
    <xf numFmtId="0" fontId="18" fillId="39" borderId="30" xfId="0" applyFont="1" applyFill="1" applyBorder="1" applyAlignment="1" applyProtection="1">
      <alignment horizontal="center" vertical="center"/>
      <protection locked="0"/>
    </xf>
    <xf numFmtId="0" fontId="18" fillId="39" borderId="14" xfId="0" applyFont="1" applyFill="1" applyBorder="1" applyAlignment="1" applyProtection="1">
      <alignment horizontal="center" vertical="center"/>
      <protection locked="0"/>
    </xf>
    <xf numFmtId="0" fontId="18" fillId="39" borderId="1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 shrinkToFit="1"/>
      <protection locked="0"/>
    </xf>
    <xf numFmtId="0" fontId="3" fillId="39" borderId="21" xfId="0" applyFont="1" applyFill="1" applyBorder="1" applyAlignment="1" applyProtection="1">
      <alignment horizontal="center" vertical="center" shrinkToFit="1"/>
      <protection locked="0"/>
    </xf>
    <xf numFmtId="0" fontId="3" fillId="39" borderId="12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left" vertical="center"/>
    </xf>
    <xf numFmtId="191" fontId="22" fillId="39" borderId="13" xfId="0" applyNumberFormat="1" applyFont="1" applyFill="1" applyBorder="1" applyAlignment="1" applyProtection="1">
      <alignment horizontal="right" vertical="center" shrinkToFit="1"/>
      <protection locked="0"/>
    </xf>
    <xf numFmtId="191" fontId="22" fillId="39" borderId="21" xfId="0" applyNumberFormat="1" applyFont="1" applyFill="1" applyBorder="1" applyAlignment="1" applyProtection="1">
      <alignment horizontal="right" vertical="center" shrinkToFit="1"/>
      <protection locked="0"/>
    </xf>
    <xf numFmtId="190" fontId="10" fillId="34" borderId="13" xfId="48" applyNumberFormat="1" applyFont="1" applyFill="1" applyBorder="1" applyAlignment="1" applyProtection="1">
      <alignment horizontal="center" vertical="center"/>
      <protection/>
    </xf>
    <xf numFmtId="190" fontId="10" fillId="34" borderId="21" xfId="48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179" fontId="18" fillId="39" borderId="13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21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3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 shrinkToFit="1"/>
      <protection/>
    </xf>
    <xf numFmtId="0" fontId="3" fillId="33" borderId="41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191" fontId="23" fillId="39" borderId="22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9" fontId="3" fillId="37" borderId="16" xfId="0" applyNumberFormat="1" applyFont="1" applyFill="1" applyBorder="1" applyAlignment="1" applyProtection="1">
      <alignment horizontal="center" vertical="center" shrinkToFit="1"/>
      <protection/>
    </xf>
    <xf numFmtId="9" fontId="10" fillId="35" borderId="0" xfId="0" applyNumberFormat="1" applyFont="1" applyFill="1" applyBorder="1" applyAlignment="1" applyProtection="1">
      <alignment horizontal="center" vertical="center"/>
      <protection/>
    </xf>
    <xf numFmtId="6" fontId="4" fillId="34" borderId="13" xfId="57" applyFont="1" applyFill="1" applyBorder="1" applyAlignment="1" applyProtection="1">
      <alignment horizontal="center" vertical="center"/>
      <protection/>
    </xf>
    <xf numFmtId="6" fontId="4" fillId="34" borderId="21" xfId="57" applyFont="1" applyFill="1" applyBorder="1" applyAlignment="1" applyProtection="1">
      <alignment horizontal="center" vertical="center"/>
      <protection/>
    </xf>
    <xf numFmtId="6" fontId="4" fillId="34" borderId="12" xfId="57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190" fontId="21" fillId="34" borderId="13" xfId="48" applyNumberFormat="1" applyFont="1" applyFill="1" applyBorder="1" applyAlignment="1" applyProtection="1">
      <alignment horizontal="center" vertical="center"/>
      <protection/>
    </xf>
    <xf numFmtId="190" fontId="21" fillId="34" borderId="21" xfId="48" applyNumberFormat="1" applyFont="1" applyFill="1" applyBorder="1" applyAlignment="1" applyProtection="1">
      <alignment horizontal="center" vertical="center"/>
      <protection/>
    </xf>
    <xf numFmtId="0" fontId="19" fillId="39" borderId="13" xfId="0" applyFont="1" applyFill="1" applyBorder="1" applyAlignment="1" applyProtection="1">
      <alignment horizontal="center" vertical="center"/>
      <protection locked="0"/>
    </xf>
    <xf numFmtId="0" fontId="19" fillId="39" borderId="21" xfId="0" applyFont="1" applyFill="1" applyBorder="1" applyAlignment="1" applyProtection="1">
      <alignment horizontal="center" vertical="center"/>
      <protection locked="0"/>
    </xf>
    <xf numFmtId="0" fontId="19" fillId="39" borderId="12" xfId="0" applyFont="1" applyFill="1" applyBorder="1" applyAlignment="1" applyProtection="1">
      <alignment horizontal="center" vertical="center"/>
      <protection locked="0"/>
    </xf>
    <xf numFmtId="0" fontId="19" fillId="39" borderId="13" xfId="0" applyFont="1" applyFill="1" applyBorder="1" applyAlignment="1" applyProtection="1">
      <alignment horizontal="left" vertical="center" shrinkToFit="1"/>
      <protection locked="0"/>
    </xf>
    <xf numFmtId="0" fontId="19" fillId="39" borderId="21" xfId="0" applyFont="1" applyFill="1" applyBorder="1" applyAlignment="1" applyProtection="1">
      <alignment horizontal="left" vertical="center" shrinkToFit="1"/>
      <protection locked="0"/>
    </xf>
    <xf numFmtId="0" fontId="19" fillId="39" borderId="12" xfId="0" applyFont="1" applyFill="1" applyBorder="1" applyAlignment="1" applyProtection="1">
      <alignment horizontal="left" vertical="center" shrinkToFit="1"/>
      <protection locked="0"/>
    </xf>
    <xf numFmtId="0" fontId="19" fillId="39" borderId="13" xfId="0" applyFont="1" applyFill="1" applyBorder="1" applyAlignment="1" applyProtection="1">
      <alignment horizontal="left" vertical="center"/>
      <protection locked="0"/>
    </xf>
    <xf numFmtId="0" fontId="19" fillId="39" borderId="21" xfId="0" applyFont="1" applyFill="1" applyBorder="1" applyAlignment="1" applyProtection="1">
      <alignment horizontal="left" vertical="center"/>
      <protection locked="0"/>
    </xf>
    <xf numFmtId="0" fontId="19" fillId="39" borderId="12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center" vertical="center" shrinkToFit="1"/>
      <protection/>
    </xf>
    <xf numFmtId="0" fontId="3" fillId="37" borderId="21" xfId="0" applyFont="1" applyFill="1" applyBorder="1" applyAlignment="1" applyProtection="1">
      <alignment horizontal="center"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0" fontId="3" fillId="42" borderId="16" xfId="0" applyFont="1" applyFill="1" applyBorder="1" applyAlignment="1" applyProtection="1">
      <alignment horizontal="center" vertical="center"/>
      <protection/>
    </xf>
    <xf numFmtId="194" fontId="26" fillId="33" borderId="0" xfId="0" applyNumberFormat="1" applyFont="1" applyFill="1" applyAlignment="1" applyProtection="1">
      <alignment horizontal="center" vertical="center"/>
      <protection hidden="1"/>
    </xf>
    <xf numFmtId="194" fontId="26" fillId="33" borderId="39" xfId="0" applyNumberFormat="1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0" borderId="49" xfId="0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left" vertical="center" wrapText="1"/>
      <protection/>
    </xf>
    <xf numFmtId="0" fontId="20" fillId="0" borderId="52" xfId="0" applyFont="1" applyFill="1" applyBorder="1" applyAlignment="1" applyProtection="1">
      <alignment horizontal="left" vertical="center" wrapText="1"/>
      <protection/>
    </xf>
    <xf numFmtId="0" fontId="20" fillId="0" borderId="53" xfId="0" applyFont="1" applyFill="1" applyBorder="1" applyAlignment="1" applyProtection="1">
      <alignment horizontal="left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/>
      <protection/>
    </xf>
    <xf numFmtId="0" fontId="20" fillId="0" borderId="16" xfId="0" applyFont="1" applyFill="1" applyBorder="1" applyAlignment="1" applyProtection="1">
      <alignment horizontal="left" vertical="center" wrapText="1"/>
      <protection/>
    </xf>
    <xf numFmtId="0" fontId="20" fillId="0" borderId="44" xfId="0" applyFont="1" applyFill="1" applyBorder="1" applyAlignment="1" applyProtection="1">
      <alignment horizontal="left" vertical="center" wrapText="1"/>
      <protection/>
    </xf>
    <xf numFmtId="176" fontId="3" fillId="39" borderId="33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34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10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19050</xdr:rowOff>
    </xdr:from>
    <xdr:to>
      <xdr:col>44</xdr:col>
      <xdr:colOff>285750</xdr:colOff>
      <xdr:row>11</xdr:row>
      <xdr:rowOff>333375</xdr:rowOff>
    </xdr:to>
    <xdr:sp>
      <xdr:nvSpPr>
        <xdr:cNvPr id="1" name="Rectangle 56"/>
        <xdr:cNvSpPr>
          <a:spLocks/>
        </xdr:cNvSpPr>
      </xdr:nvSpPr>
      <xdr:spPr>
        <a:xfrm>
          <a:off x="9429750" y="180975"/>
          <a:ext cx="14287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左の《シート》の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「白抜き欄」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のみ記入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緑化しないなど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数値がない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欄も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０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と記入して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78"/>
  <sheetViews>
    <sheetView tabSelected="1" view="pageBreakPreview" zoomScale="115" zoomScaleNormal="90" zoomScaleSheetLayoutView="115" zoomScalePageLayoutView="0" workbookViewId="0" topLeftCell="A11">
      <selection activeCell="B21" sqref="B21:H21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3.00390625" style="1" customWidth="1"/>
    <col min="4" max="4" width="1.625" style="1" customWidth="1"/>
    <col min="5" max="5" width="3.00390625" style="1" customWidth="1"/>
    <col min="6" max="6" width="3.125" style="1" customWidth="1"/>
    <col min="7" max="41" width="3.00390625" style="1" customWidth="1"/>
    <col min="42" max="42" width="2.125" style="1" customWidth="1"/>
    <col min="43" max="43" width="3.00390625" style="1" customWidth="1"/>
    <col min="44" max="44" width="12.50390625" style="1" customWidth="1"/>
    <col min="45" max="45" width="4.75390625" style="1" customWidth="1"/>
    <col min="46" max="46" width="12.625" style="2" customWidth="1"/>
    <col min="47" max="49" width="9.00390625" style="2" customWidth="1"/>
    <col min="50" max="16384" width="9.00390625" style="1" customWidth="1"/>
  </cols>
  <sheetData>
    <row r="1" spans="1:42" ht="12.75" customHeight="1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2" ht="19.5">
      <c r="A2" s="19"/>
      <c r="B2" s="215" t="s">
        <v>64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17"/>
      <c r="AQ2" s="3"/>
      <c r="AR2" s="4"/>
      <c r="AT2" s="2" t="s">
        <v>60</v>
      </c>
      <c r="AV2" s="2" t="s">
        <v>20</v>
      </c>
      <c r="AX2" s="88" t="s">
        <v>133</v>
      </c>
      <c r="AY2" s="2"/>
      <c r="AZ2" s="2" t="s">
        <v>135</v>
      </c>
    </row>
    <row r="3" spans="1:52" ht="9.7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T3" s="2" t="s">
        <v>76</v>
      </c>
      <c r="AV3" s="2" t="s">
        <v>21</v>
      </c>
      <c r="AX3" s="88"/>
      <c r="AY3" s="2"/>
      <c r="AZ3" s="2"/>
    </row>
    <row r="4" spans="1:52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32"/>
      <c r="L4" s="32"/>
      <c r="M4" s="32"/>
      <c r="N4" s="32"/>
      <c r="O4" s="32"/>
      <c r="P4" s="32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  <c r="AC4" s="17"/>
      <c r="AD4" s="17"/>
      <c r="AE4" s="20"/>
      <c r="AF4" s="198" t="s">
        <v>65</v>
      </c>
      <c r="AG4" s="198"/>
      <c r="AH4" s="198"/>
      <c r="AI4" s="198"/>
      <c r="AJ4" s="198"/>
      <c r="AK4" s="198"/>
      <c r="AL4" s="198"/>
      <c r="AM4" s="198"/>
      <c r="AN4" s="198"/>
      <c r="AO4" s="198"/>
      <c r="AP4" s="17"/>
      <c r="AQ4" s="80"/>
      <c r="AR4" s="81"/>
      <c r="AS4" s="3"/>
      <c r="AT4" s="2" t="s">
        <v>61</v>
      </c>
      <c r="AV4" s="5" t="s">
        <v>53</v>
      </c>
      <c r="AX4" s="88" t="s">
        <v>137</v>
      </c>
      <c r="AY4" s="2"/>
      <c r="AZ4" s="2" t="s">
        <v>136</v>
      </c>
    </row>
    <row r="5" spans="1:52" ht="18.75" customHeight="1">
      <c r="A5" s="19"/>
      <c r="B5" s="19"/>
      <c r="C5" s="104" t="s">
        <v>150</v>
      </c>
      <c r="D5" s="105"/>
      <c r="E5" s="105"/>
      <c r="F5" s="105"/>
      <c r="G5" s="106"/>
      <c r="H5" s="166" t="str">
        <f>IF(N18="","",IF(OR(N18="港区",N18="新宿区",N18="江東区",N18="品川区",N18="渋谷区",N18="豊島区",N18="荒川区",N18="目黒区",N18="葛飾区",N18="江戸川区",N18="国分寺市")=TRUE,N18,"東京都"))</f>
        <v>新宿区</v>
      </c>
      <c r="I5" s="167"/>
      <c r="J5" s="167"/>
      <c r="K5" s="167"/>
      <c r="L5" s="16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7"/>
      <c r="AD5" s="17"/>
      <c r="AE5" s="21"/>
      <c r="AF5" s="199" t="s">
        <v>61</v>
      </c>
      <c r="AG5" s="199"/>
      <c r="AH5" s="199"/>
      <c r="AI5" s="199"/>
      <c r="AJ5" s="199"/>
      <c r="AK5" s="199"/>
      <c r="AL5" s="199"/>
      <c r="AM5" s="199"/>
      <c r="AN5" s="199"/>
      <c r="AO5" s="199"/>
      <c r="AP5" s="17"/>
      <c r="AQ5" s="4"/>
      <c r="AR5" s="4"/>
      <c r="AT5" s="2" t="s">
        <v>77</v>
      </c>
      <c r="AV5" s="5" t="s">
        <v>54</v>
      </c>
      <c r="AX5" s="88"/>
      <c r="AY5" s="2"/>
      <c r="AZ5" s="2"/>
    </row>
    <row r="6" spans="1:52" ht="12.75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7"/>
      <c r="AQ6" s="15"/>
      <c r="AR6" s="6"/>
      <c r="AS6" s="6"/>
      <c r="AT6" s="2" t="s">
        <v>167</v>
      </c>
      <c r="AV6" s="83" t="s">
        <v>122</v>
      </c>
      <c r="AW6" s="6"/>
      <c r="AX6" s="89" t="s">
        <v>138</v>
      </c>
      <c r="AY6" s="83"/>
      <c r="AZ6" s="2"/>
    </row>
    <row r="7" spans="1:52" ht="8.25" customHeight="1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2"/>
      <c r="AG7" s="22"/>
      <c r="AH7" s="23"/>
      <c r="AI7" s="23"/>
      <c r="AJ7" s="23"/>
      <c r="AK7" s="23"/>
      <c r="AL7" s="23"/>
      <c r="AM7" s="23"/>
      <c r="AN7" s="23"/>
      <c r="AO7" s="23"/>
      <c r="AP7" s="17"/>
      <c r="AQ7" s="4"/>
      <c r="AR7" s="4"/>
      <c r="AV7" s="2" t="s">
        <v>22</v>
      </c>
      <c r="AX7" s="88" t="s">
        <v>139</v>
      </c>
      <c r="AY7" s="2"/>
      <c r="AZ7" s="2"/>
    </row>
    <row r="8" spans="1:52" ht="18" customHeight="1">
      <c r="A8" s="19"/>
      <c r="B8" s="17"/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92" t="s">
        <v>17</v>
      </c>
      <c r="AG8" s="194"/>
      <c r="AH8" s="216"/>
      <c r="AI8" s="217"/>
      <c r="AJ8" s="217"/>
      <c r="AK8" s="217"/>
      <c r="AL8" s="217"/>
      <c r="AM8" s="217"/>
      <c r="AN8" s="217"/>
      <c r="AO8" s="218"/>
      <c r="AP8" s="17"/>
      <c r="AQ8" s="82"/>
      <c r="AR8" s="7"/>
      <c r="AS8" s="8"/>
      <c r="AT8" s="2" t="s">
        <v>81</v>
      </c>
      <c r="AV8" s="2" t="s">
        <v>23</v>
      </c>
      <c r="AX8" s="88"/>
      <c r="AY8" s="2"/>
      <c r="AZ8" s="2" t="s">
        <v>146</v>
      </c>
    </row>
    <row r="9" spans="1:52" ht="15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V9" s="2" t="s">
        <v>55</v>
      </c>
      <c r="AX9" s="88" t="s">
        <v>140</v>
      </c>
      <c r="AY9" s="2"/>
      <c r="AZ9" s="2" t="s">
        <v>147</v>
      </c>
    </row>
    <row r="10" spans="1:52" ht="18.75" customHeight="1">
      <c r="A10" s="19"/>
      <c r="B10" s="203" t="s">
        <v>80</v>
      </c>
      <c r="C10" s="203"/>
      <c r="D10" s="203"/>
      <c r="E10" s="203"/>
      <c r="F10" s="203"/>
      <c r="G10" s="20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3" t="s">
        <v>79</v>
      </c>
      <c r="X10" s="203"/>
      <c r="Y10" s="203"/>
      <c r="Z10" s="203"/>
      <c r="AA10" s="203"/>
      <c r="AB10" s="203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9"/>
      <c r="AR10" s="9"/>
      <c r="AV10" s="2" t="s">
        <v>56</v>
      </c>
      <c r="AX10" s="88" t="s">
        <v>141</v>
      </c>
      <c r="AY10" s="2"/>
      <c r="AZ10" s="2" t="s">
        <v>145</v>
      </c>
    </row>
    <row r="11" spans="1:52" ht="21" customHeight="1">
      <c r="A11" s="19"/>
      <c r="B11" s="19" t="s">
        <v>66</v>
      </c>
      <c r="C11" s="19"/>
      <c r="D11" s="19"/>
      <c r="E11" s="204"/>
      <c r="F11" s="205"/>
      <c r="G11" s="205"/>
      <c r="H11" s="205"/>
      <c r="I11" s="205"/>
      <c r="J11" s="20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  <c r="W11" s="19" t="s">
        <v>66</v>
      </c>
      <c r="X11" s="19"/>
      <c r="Y11" s="204"/>
      <c r="Z11" s="205"/>
      <c r="AA11" s="205"/>
      <c r="AB11" s="205"/>
      <c r="AC11" s="205"/>
      <c r="AD11" s="206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9"/>
      <c r="AQ11" s="25"/>
      <c r="AR11" s="25"/>
      <c r="AV11" s="2" t="s">
        <v>24</v>
      </c>
      <c r="AX11" s="88" t="s">
        <v>142</v>
      </c>
      <c r="AY11" s="2"/>
      <c r="AZ11" s="2" t="s">
        <v>148</v>
      </c>
    </row>
    <row r="12" spans="1:52" ht="36.75" customHeight="1">
      <c r="A12" s="19"/>
      <c r="B12" s="19" t="s">
        <v>18</v>
      </c>
      <c r="C12" s="19"/>
      <c r="D12" s="19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9"/>
      <c r="V12" s="19"/>
      <c r="W12" s="19" t="s">
        <v>18</v>
      </c>
      <c r="X12" s="19"/>
      <c r="Y12" s="187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9"/>
      <c r="AP12" s="19"/>
      <c r="AQ12" s="79"/>
      <c r="AR12" s="79"/>
      <c r="AV12" s="2" t="s">
        <v>25</v>
      </c>
      <c r="AX12" s="88" t="s">
        <v>143</v>
      </c>
      <c r="AY12" s="2"/>
      <c r="AZ12" s="2"/>
    </row>
    <row r="13" spans="1:52" ht="21" customHeight="1">
      <c r="A13" s="19"/>
      <c r="B13" s="19" t="s">
        <v>14</v>
      </c>
      <c r="C13" s="19"/>
      <c r="D13" s="19"/>
      <c r="E13" s="200"/>
      <c r="F13" s="201"/>
      <c r="G13" s="201"/>
      <c r="H13" s="201"/>
      <c r="I13" s="201"/>
      <c r="J13" s="201"/>
      <c r="K13" s="201"/>
      <c r="L13" s="201"/>
      <c r="M13" s="202"/>
      <c r="N13" s="84"/>
      <c r="O13" s="84"/>
      <c r="P13" s="84"/>
      <c r="Q13" s="84"/>
      <c r="R13" s="25"/>
      <c r="S13" s="25"/>
      <c r="T13" s="25"/>
      <c r="U13" s="25"/>
      <c r="V13" s="19"/>
      <c r="W13" s="19" t="s">
        <v>14</v>
      </c>
      <c r="X13" s="19"/>
      <c r="Y13" s="200"/>
      <c r="Z13" s="201"/>
      <c r="AA13" s="201"/>
      <c r="AB13" s="201"/>
      <c r="AC13" s="201"/>
      <c r="AD13" s="201"/>
      <c r="AE13" s="201"/>
      <c r="AF13" s="201"/>
      <c r="AG13" s="202"/>
      <c r="AH13" s="84"/>
      <c r="AI13" s="84"/>
      <c r="AJ13" s="84"/>
      <c r="AK13" s="84"/>
      <c r="AL13" s="25"/>
      <c r="AM13" s="25"/>
      <c r="AN13" s="25"/>
      <c r="AO13" s="25"/>
      <c r="AP13" s="19"/>
      <c r="AQ13" s="25"/>
      <c r="AR13" s="25"/>
      <c r="AT13" s="2" t="s">
        <v>82</v>
      </c>
      <c r="AV13" s="2" t="s">
        <v>26</v>
      </c>
      <c r="AX13" s="88" t="s">
        <v>144</v>
      </c>
      <c r="AY13" s="2"/>
      <c r="AZ13" s="2"/>
    </row>
    <row r="14" spans="1:50" ht="43.5" customHeight="1">
      <c r="A14" s="19"/>
      <c r="B14" s="19" t="s">
        <v>15</v>
      </c>
      <c r="C14" s="19"/>
      <c r="D14" s="19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9"/>
      <c r="U14" s="19"/>
      <c r="V14" s="19"/>
      <c r="W14" s="19" t="s">
        <v>15</v>
      </c>
      <c r="X14" s="19"/>
      <c r="Y14" s="187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9"/>
      <c r="AO14" s="19"/>
      <c r="AP14" s="19"/>
      <c r="AQ14" s="27"/>
      <c r="AR14" s="27"/>
      <c r="AV14" s="2" t="s">
        <v>57</v>
      </c>
      <c r="AX14" s="85"/>
    </row>
    <row r="15" spans="1:50" ht="21" customHeight="1">
      <c r="A15" s="19"/>
      <c r="B15" s="19" t="s">
        <v>86</v>
      </c>
      <c r="C15" s="19"/>
      <c r="D15" s="19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9"/>
      <c r="U15" s="25"/>
      <c r="V15" s="19"/>
      <c r="W15" s="19"/>
      <c r="X15" s="19"/>
      <c r="Y15" s="26" t="s">
        <v>19</v>
      </c>
      <c r="Z15" s="27"/>
      <c r="AA15" s="19"/>
      <c r="AB15" s="27"/>
      <c r="AC15" s="27"/>
      <c r="AD15" s="27"/>
      <c r="AE15" s="27"/>
      <c r="AF15" s="27"/>
      <c r="AG15" s="27"/>
      <c r="AH15" s="27"/>
      <c r="AI15" s="27"/>
      <c r="AJ15" s="27"/>
      <c r="AK15" s="19"/>
      <c r="AL15" s="27"/>
      <c r="AM15" s="27"/>
      <c r="AN15" s="27"/>
      <c r="AO15" s="17"/>
      <c r="AP15" s="17"/>
      <c r="AQ15" s="10"/>
      <c r="AR15" s="4"/>
      <c r="AV15" s="2" t="s">
        <v>27</v>
      </c>
      <c r="AX15" s="85"/>
    </row>
    <row r="16" spans="1:50" ht="18" customHeight="1" thickBo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V16" s="2" t="s">
        <v>28</v>
      </c>
      <c r="AX16" s="86"/>
    </row>
    <row r="17" spans="1:50" s="11" customFormat="1" ht="37.5" customHeight="1" thickBot="1">
      <c r="A17" s="19"/>
      <c r="B17" s="222" t="s">
        <v>87</v>
      </c>
      <c r="C17" s="223"/>
      <c r="D17" s="223"/>
      <c r="E17" s="223"/>
      <c r="F17" s="223"/>
      <c r="G17" s="223"/>
      <c r="H17" s="223"/>
      <c r="I17" s="224"/>
      <c r="J17" s="252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4"/>
      <c r="AP17" s="17"/>
      <c r="AQ17" s="267" t="s">
        <v>118</v>
      </c>
      <c r="AR17" s="268"/>
      <c r="AS17" s="268"/>
      <c r="AT17" s="269"/>
      <c r="AU17" s="5"/>
      <c r="AV17" s="2" t="s">
        <v>58</v>
      </c>
      <c r="AW17" s="5"/>
      <c r="AX17" s="87"/>
    </row>
    <row r="18" spans="1:50" s="11" customFormat="1" ht="21.75" customHeight="1">
      <c r="A18" s="19"/>
      <c r="B18" s="173" t="s">
        <v>0</v>
      </c>
      <c r="C18" s="174"/>
      <c r="D18" s="174"/>
      <c r="E18" s="174"/>
      <c r="F18" s="174"/>
      <c r="G18" s="174"/>
      <c r="H18" s="174"/>
      <c r="I18" s="175"/>
      <c r="J18" s="219" t="s">
        <v>16</v>
      </c>
      <c r="K18" s="220"/>
      <c r="L18" s="220"/>
      <c r="M18" s="221"/>
      <c r="N18" s="246" t="s">
        <v>54</v>
      </c>
      <c r="O18" s="247"/>
      <c r="P18" s="247"/>
      <c r="Q18" s="247"/>
      <c r="R18" s="247"/>
      <c r="S18" s="248"/>
      <c r="T18" s="249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1"/>
      <c r="AP18" s="17"/>
      <c r="AQ18" s="270" t="s">
        <v>117</v>
      </c>
      <c r="AR18" s="271"/>
      <c r="AS18" s="271"/>
      <c r="AT18" s="272"/>
      <c r="AU18" s="5"/>
      <c r="AV18" s="2" t="s">
        <v>29</v>
      </c>
      <c r="AW18" s="5"/>
      <c r="AX18" s="87"/>
    </row>
    <row r="19" spans="1:50" s="11" customFormat="1" ht="21.75" customHeight="1">
      <c r="A19" s="19"/>
      <c r="B19" s="207" t="s">
        <v>78</v>
      </c>
      <c r="C19" s="208"/>
      <c r="D19" s="208"/>
      <c r="E19" s="208"/>
      <c r="F19" s="208"/>
      <c r="G19" s="208"/>
      <c r="H19" s="208"/>
      <c r="I19" s="209"/>
      <c r="J19" s="234" t="str">
        <f>IF(AF5="","",AF5)</f>
        <v>高度利用地区</v>
      </c>
      <c r="K19" s="235"/>
      <c r="L19" s="235"/>
      <c r="M19" s="235"/>
      <c r="N19" s="235"/>
      <c r="O19" s="235"/>
      <c r="P19" s="235"/>
      <c r="Q19" s="235"/>
      <c r="R19" s="236"/>
      <c r="S19" s="167" t="s">
        <v>88</v>
      </c>
      <c r="T19" s="167"/>
      <c r="U19" s="167"/>
      <c r="V19" s="204"/>
      <c r="W19" s="205"/>
      <c r="X19" s="205"/>
      <c r="Y19" s="205"/>
      <c r="Z19" s="205"/>
      <c r="AA19" s="205"/>
      <c r="AB19" s="205"/>
      <c r="AC19" s="206"/>
      <c r="AD19" s="104" t="s">
        <v>134</v>
      </c>
      <c r="AE19" s="105"/>
      <c r="AF19" s="105"/>
      <c r="AG19" s="105"/>
      <c r="AH19" s="105"/>
      <c r="AI19" s="106"/>
      <c r="AJ19" s="187"/>
      <c r="AK19" s="188"/>
      <c r="AL19" s="188"/>
      <c r="AM19" s="188"/>
      <c r="AN19" s="188"/>
      <c r="AO19" s="189"/>
      <c r="AP19" s="17"/>
      <c r="AQ19" s="255" t="s">
        <v>120</v>
      </c>
      <c r="AR19" s="256"/>
      <c r="AS19" s="256"/>
      <c r="AT19" s="257"/>
      <c r="AU19" s="5"/>
      <c r="AV19" s="2" t="s">
        <v>59</v>
      </c>
      <c r="AW19" s="5"/>
      <c r="AX19" s="87"/>
    </row>
    <row r="20" spans="1:49" s="11" customFormat="1" ht="18.75" customHeight="1">
      <c r="A20" s="19"/>
      <c r="B20" s="161" t="s">
        <v>168</v>
      </c>
      <c r="C20" s="161"/>
      <c r="D20" s="161"/>
      <c r="E20" s="161"/>
      <c r="F20" s="161"/>
      <c r="G20" s="161"/>
      <c r="H20" s="161"/>
      <c r="I20" s="161"/>
      <c r="J20" s="166" t="s">
        <v>103</v>
      </c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/>
      <c r="V20" s="176" t="s">
        <v>104</v>
      </c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04" t="s">
        <v>106</v>
      </c>
      <c r="AH20" s="105"/>
      <c r="AI20" s="105"/>
      <c r="AJ20" s="105"/>
      <c r="AK20" s="105"/>
      <c r="AL20" s="105"/>
      <c r="AM20" s="105"/>
      <c r="AN20" s="105"/>
      <c r="AO20" s="106"/>
      <c r="AP20" s="17"/>
      <c r="AQ20" s="255"/>
      <c r="AR20" s="256"/>
      <c r="AS20" s="256"/>
      <c r="AT20" s="257"/>
      <c r="AU20" s="5"/>
      <c r="AV20" s="2" t="s">
        <v>30</v>
      </c>
      <c r="AW20" s="5"/>
    </row>
    <row r="21" spans="1:49" s="11" customFormat="1" ht="24" customHeight="1" thickBot="1">
      <c r="A21" s="19"/>
      <c r="B21" s="115"/>
      <c r="C21" s="116"/>
      <c r="D21" s="116"/>
      <c r="E21" s="116"/>
      <c r="F21" s="116"/>
      <c r="G21" s="116"/>
      <c r="H21" s="116"/>
      <c r="I21" s="78" t="s">
        <v>93</v>
      </c>
      <c r="J21" s="211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78" t="s">
        <v>67</v>
      </c>
      <c r="V21" s="211"/>
      <c r="W21" s="212"/>
      <c r="X21" s="212"/>
      <c r="Y21" s="212"/>
      <c r="Z21" s="212"/>
      <c r="AA21" s="212"/>
      <c r="AB21" s="212"/>
      <c r="AC21" s="212"/>
      <c r="AD21" s="212"/>
      <c r="AE21" s="212"/>
      <c r="AF21" s="78" t="s">
        <v>67</v>
      </c>
      <c r="AG21" s="211"/>
      <c r="AH21" s="212"/>
      <c r="AI21" s="212"/>
      <c r="AJ21" s="212"/>
      <c r="AK21" s="212"/>
      <c r="AL21" s="212"/>
      <c r="AM21" s="212"/>
      <c r="AN21" s="212"/>
      <c r="AO21" s="78" t="s">
        <v>67</v>
      </c>
      <c r="AP21" s="17"/>
      <c r="AQ21" s="258"/>
      <c r="AR21" s="259"/>
      <c r="AS21" s="259"/>
      <c r="AT21" s="260"/>
      <c r="AU21" s="5"/>
      <c r="AV21" s="2" t="s">
        <v>31</v>
      </c>
      <c r="AW21" s="5"/>
    </row>
    <row r="22" spans="1:49" s="11" customFormat="1" ht="9.75" customHeigh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70" t="s">
        <v>119</v>
      </c>
      <c r="AR22" s="271"/>
      <c r="AS22" s="271"/>
      <c r="AT22" s="272"/>
      <c r="AU22" s="5"/>
      <c r="AV22" s="2" t="s">
        <v>32</v>
      </c>
      <c r="AW22" s="5"/>
    </row>
    <row r="23" spans="1:49" s="11" customFormat="1" ht="16.5" customHeight="1">
      <c r="A23" s="19"/>
      <c r="B23" s="161" t="s">
        <v>89</v>
      </c>
      <c r="C23" s="161"/>
      <c r="D23" s="161"/>
      <c r="E23" s="161"/>
      <c r="F23" s="161"/>
      <c r="G23" s="161"/>
      <c r="H23" s="161"/>
      <c r="I23" s="161"/>
      <c r="J23" s="166" t="s">
        <v>91</v>
      </c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/>
      <c r="V23" s="176" t="s">
        <v>90</v>
      </c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92</v>
      </c>
      <c r="AH23" s="176"/>
      <c r="AI23" s="176"/>
      <c r="AJ23" s="176"/>
      <c r="AK23" s="176"/>
      <c r="AL23" s="176"/>
      <c r="AM23" s="176"/>
      <c r="AN23" s="176"/>
      <c r="AO23" s="176"/>
      <c r="AP23" s="17"/>
      <c r="AQ23" s="273"/>
      <c r="AR23" s="274"/>
      <c r="AS23" s="274"/>
      <c r="AT23" s="275"/>
      <c r="AU23" s="5"/>
      <c r="AV23" s="5" t="s">
        <v>33</v>
      </c>
      <c r="AW23" s="5"/>
    </row>
    <row r="24" spans="1:49" s="11" customFormat="1" ht="24" customHeight="1">
      <c r="A24" s="19"/>
      <c r="B24" s="117"/>
      <c r="C24" s="118"/>
      <c r="D24" s="118"/>
      <c r="E24" s="118"/>
      <c r="F24" s="118"/>
      <c r="G24" s="118"/>
      <c r="H24" s="118"/>
      <c r="I24" s="78" t="s">
        <v>93</v>
      </c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3"/>
      <c r="U24" s="78" t="s">
        <v>67</v>
      </c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78" t="s">
        <v>67</v>
      </c>
      <c r="AG24" s="195"/>
      <c r="AH24" s="196"/>
      <c r="AI24" s="196"/>
      <c r="AJ24" s="196"/>
      <c r="AK24" s="196"/>
      <c r="AL24" s="196"/>
      <c r="AM24" s="196"/>
      <c r="AN24" s="196"/>
      <c r="AO24" s="197"/>
      <c r="AP24" s="17"/>
      <c r="AQ24" s="255" t="s">
        <v>121</v>
      </c>
      <c r="AR24" s="256"/>
      <c r="AS24" s="256"/>
      <c r="AT24" s="257"/>
      <c r="AU24" s="5"/>
      <c r="AV24" s="5" t="s">
        <v>34</v>
      </c>
      <c r="AW24" s="5"/>
    </row>
    <row r="25" spans="1:49" s="11" customFormat="1" ht="9.75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255"/>
      <c r="AR25" s="256"/>
      <c r="AS25" s="256"/>
      <c r="AT25" s="257"/>
      <c r="AU25" s="5"/>
      <c r="AV25" s="2"/>
      <c r="AW25" s="5"/>
    </row>
    <row r="26" spans="1:49" s="11" customFormat="1" ht="15" customHeight="1">
      <c r="A26" s="19"/>
      <c r="B26" s="171" t="s">
        <v>1</v>
      </c>
      <c r="C26" s="179" t="s">
        <v>94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80"/>
      <c r="N26" s="231" t="s">
        <v>95</v>
      </c>
      <c r="O26" s="232"/>
      <c r="P26" s="232"/>
      <c r="Q26" s="232"/>
      <c r="R26" s="232"/>
      <c r="S26" s="232"/>
      <c r="T26" s="232"/>
      <c r="U26" s="232"/>
      <c r="V26" s="233"/>
      <c r="W26" s="231" t="s">
        <v>96</v>
      </c>
      <c r="X26" s="232"/>
      <c r="Y26" s="232"/>
      <c r="Z26" s="232"/>
      <c r="AA26" s="232"/>
      <c r="AB26" s="232"/>
      <c r="AC26" s="232"/>
      <c r="AD26" s="232"/>
      <c r="AE26" s="232"/>
      <c r="AF26" s="233"/>
      <c r="AG26" s="31"/>
      <c r="AH26" s="31"/>
      <c r="AI26" s="31"/>
      <c r="AJ26" s="31"/>
      <c r="AK26" s="31"/>
      <c r="AL26" s="31"/>
      <c r="AM26" s="31"/>
      <c r="AN26" s="31"/>
      <c r="AO26" s="31"/>
      <c r="AP26" s="17"/>
      <c r="AQ26" s="255"/>
      <c r="AR26" s="256"/>
      <c r="AS26" s="256"/>
      <c r="AT26" s="257"/>
      <c r="AU26" s="5"/>
      <c r="AV26" s="5" t="s">
        <v>35</v>
      </c>
      <c r="AW26" s="5"/>
    </row>
    <row r="27" spans="1:49" s="11" customFormat="1" ht="24" customHeight="1" thickBot="1">
      <c r="A27" s="19"/>
      <c r="B27" s="171"/>
      <c r="C27" s="181">
        <f>IF(G42="","",IF(J19="再開発等促進区",G42*V29,G42*V28))</f>
      </c>
      <c r="D27" s="181"/>
      <c r="E27" s="181"/>
      <c r="F27" s="181"/>
      <c r="G27" s="181"/>
      <c r="H27" s="181"/>
      <c r="I27" s="181"/>
      <c r="J27" s="181"/>
      <c r="K27" s="181"/>
      <c r="L27" s="182"/>
      <c r="M27" s="28" t="s">
        <v>67</v>
      </c>
      <c r="N27" s="244">
        <f>IF(AG21="","",IF(J19="再開発等促進区",AG21*V29,AG21*V28))</f>
      </c>
      <c r="O27" s="245"/>
      <c r="P27" s="245"/>
      <c r="Q27" s="245"/>
      <c r="R27" s="245"/>
      <c r="S27" s="245"/>
      <c r="T27" s="245"/>
      <c r="U27" s="245"/>
      <c r="V27" s="28" t="s">
        <v>67</v>
      </c>
      <c r="W27" s="213">
        <f>IF(C27="","",IF(N27="","",C27+N27))</f>
      </c>
      <c r="X27" s="214"/>
      <c r="Y27" s="214"/>
      <c r="Z27" s="214"/>
      <c r="AA27" s="214"/>
      <c r="AB27" s="214"/>
      <c r="AC27" s="214"/>
      <c r="AD27" s="214"/>
      <c r="AE27" s="214"/>
      <c r="AF27" s="28" t="s">
        <v>67</v>
      </c>
      <c r="AG27" s="107"/>
      <c r="AH27" s="107"/>
      <c r="AI27" s="107"/>
      <c r="AJ27" s="107"/>
      <c r="AK27" s="31"/>
      <c r="AL27" s="31"/>
      <c r="AM27" s="230"/>
      <c r="AN27" s="230"/>
      <c r="AO27" s="29"/>
      <c r="AP27" s="17"/>
      <c r="AQ27" s="258"/>
      <c r="AR27" s="259"/>
      <c r="AS27" s="259"/>
      <c r="AT27" s="260"/>
      <c r="AU27" s="5"/>
      <c r="AV27" s="5" t="s">
        <v>36</v>
      </c>
      <c r="AW27" s="5"/>
    </row>
    <row r="28" spans="1:49" s="11" customFormat="1" ht="13.5" customHeight="1">
      <c r="A28" s="19"/>
      <c r="B28" s="171"/>
      <c r="C28" s="142" t="s">
        <v>116</v>
      </c>
      <c r="D28" s="143"/>
      <c r="E28" s="143"/>
      <c r="F28" s="144"/>
      <c r="G28" s="172" t="s">
        <v>114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229">
        <v>0.35</v>
      </c>
      <c r="W28" s="229"/>
      <c r="X28" s="22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17"/>
      <c r="AQ28" s="48"/>
      <c r="AR28" s="49"/>
      <c r="AS28" s="49"/>
      <c r="AT28" s="5"/>
      <c r="AU28" s="5"/>
      <c r="AV28" s="5" t="s">
        <v>37</v>
      </c>
      <c r="AW28" s="5"/>
    </row>
    <row r="29" spans="1:49" s="11" customFormat="1" ht="13.5" customHeight="1">
      <c r="A29" s="19"/>
      <c r="B29" s="171"/>
      <c r="C29" s="145"/>
      <c r="D29" s="146"/>
      <c r="E29" s="146"/>
      <c r="F29" s="147"/>
      <c r="G29" s="172" t="s">
        <v>115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229">
        <v>0.4</v>
      </c>
      <c r="W29" s="229"/>
      <c r="X29" s="229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17"/>
      <c r="AQ29" s="47"/>
      <c r="AR29" s="47"/>
      <c r="AS29" s="47"/>
      <c r="AT29" s="5"/>
      <c r="AU29" s="5"/>
      <c r="AV29" s="5" t="s">
        <v>38</v>
      </c>
      <c r="AW29" s="5"/>
    </row>
    <row r="30" spans="1:49" s="11" customFormat="1" ht="21" customHeight="1">
      <c r="A30" s="19"/>
      <c r="B30" s="148" t="s">
        <v>10</v>
      </c>
      <c r="C30" s="132" t="s">
        <v>2</v>
      </c>
      <c r="D30" s="169"/>
      <c r="E30" s="169"/>
      <c r="F30" s="169"/>
      <c r="G30" s="169"/>
      <c r="H30" s="169"/>
      <c r="I30" s="170"/>
      <c r="J30" s="166" t="s">
        <v>107</v>
      </c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8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/>
      <c r="AI30" s="31"/>
      <c r="AJ30" s="31"/>
      <c r="AK30" s="31"/>
      <c r="AL30" s="31"/>
      <c r="AM30" s="31"/>
      <c r="AN30" s="31"/>
      <c r="AO30" s="31"/>
      <c r="AP30" s="17"/>
      <c r="AQ30" s="48"/>
      <c r="AR30" s="49"/>
      <c r="AS30" s="49"/>
      <c r="AT30" s="5"/>
      <c r="AU30" s="5"/>
      <c r="AV30" s="5" t="s">
        <v>39</v>
      </c>
      <c r="AW30" s="5"/>
    </row>
    <row r="31" spans="1:49" s="11" customFormat="1" ht="21" customHeight="1">
      <c r="A31" s="19"/>
      <c r="B31" s="149"/>
      <c r="C31" s="135"/>
      <c r="D31" s="140" t="s">
        <v>3</v>
      </c>
      <c r="E31" s="140"/>
      <c r="F31" s="140"/>
      <c r="G31" s="140"/>
      <c r="H31" s="140"/>
      <c r="I31" s="141"/>
      <c r="J31" s="130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40" t="s">
        <v>68</v>
      </c>
      <c r="V31" s="38"/>
      <c r="W31" s="38"/>
      <c r="X31" s="38"/>
      <c r="Y31" s="36"/>
      <c r="Z31" s="38"/>
      <c r="AA31" s="38"/>
      <c r="AB31" s="38"/>
      <c r="AC31" s="36"/>
      <c r="AD31" s="38"/>
      <c r="AE31" s="38"/>
      <c r="AF31" s="38"/>
      <c r="AG31" s="30"/>
      <c r="AH31" s="39"/>
      <c r="AI31" s="39"/>
      <c r="AJ31" s="39"/>
      <c r="AK31" s="39"/>
      <c r="AL31" s="39"/>
      <c r="AM31" s="39"/>
      <c r="AN31" s="39"/>
      <c r="AO31" s="29"/>
      <c r="AP31" s="17"/>
      <c r="AQ31" s="48"/>
      <c r="AR31" s="50"/>
      <c r="AS31" s="50"/>
      <c r="AT31" s="5"/>
      <c r="AU31" s="5"/>
      <c r="AV31" s="5" t="s">
        <v>40</v>
      </c>
      <c r="AW31" s="5"/>
    </row>
    <row r="32" spans="1:49" s="11" customFormat="1" ht="21" customHeight="1">
      <c r="A32" s="19"/>
      <c r="B32" s="149"/>
      <c r="C32" s="136"/>
      <c r="D32" s="140" t="s">
        <v>4</v>
      </c>
      <c r="E32" s="140"/>
      <c r="F32" s="140"/>
      <c r="G32" s="140"/>
      <c r="H32" s="140"/>
      <c r="I32" s="141"/>
      <c r="J32" s="177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70" t="s">
        <v>69</v>
      </c>
      <c r="V32" s="38"/>
      <c r="W32" s="38"/>
      <c r="X32" s="38"/>
      <c r="Y32" s="36"/>
      <c r="Z32" s="38"/>
      <c r="AA32" s="38"/>
      <c r="AB32" s="38"/>
      <c r="AC32" s="36"/>
      <c r="AD32" s="38"/>
      <c r="AE32" s="38"/>
      <c r="AF32" s="38"/>
      <c r="AG32" s="30"/>
      <c r="AH32" s="39"/>
      <c r="AI32" s="39"/>
      <c r="AJ32" s="39"/>
      <c r="AK32" s="39"/>
      <c r="AL32" s="39"/>
      <c r="AM32" s="39"/>
      <c r="AN32" s="39"/>
      <c r="AO32" s="29"/>
      <c r="AP32" s="17"/>
      <c r="AQ32" s="51"/>
      <c r="AR32" s="50"/>
      <c r="AS32" s="50"/>
      <c r="AT32" s="5"/>
      <c r="AU32" s="5"/>
      <c r="AV32" s="5" t="s">
        <v>41</v>
      </c>
      <c r="AW32" s="5"/>
    </row>
    <row r="33" spans="1:49" s="11" customFormat="1" ht="21" customHeight="1">
      <c r="A33" s="19"/>
      <c r="B33" s="149"/>
      <c r="C33" s="190" t="s">
        <v>5</v>
      </c>
      <c r="D33" s="155"/>
      <c r="E33" s="155"/>
      <c r="F33" s="155"/>
      <c r="G33" s="155"/>
      <c r="H33" s="155"/>
      <c r="I33" s="156"/>
      <c r="J33" s="241" t="s">
        <v>108</v>
      </c>
      <c r="K33" s="242"/>
      <c r="L33" s="128">
        <f>IF(J32="","",J31+J32)</f>
      </c>
      <c r="M33" s="129"/>
      <c r="N33" s="129"/>
      <c r="O33" s="129"/>
      <c r="P33" s="129"/>
      <c r="Q33" s="129"/>
      <c r="R33" s="129"/>
      <c r="S33" s="129"/>
      <c r="T33" s="129"/>
      <c r="U33" s="68" t="s">
        <v>13</v>
      </c>
      <c r="V33" s="39"/>
      <c r="W33" s="39"/>
      <c r="X33" s="39"/>
      <c r="Y33" s="37"/>
      <c r="Z33" s="39"/>
      <c r="AA33" s="39"/>
      <c r="AB33" s="39"/>
      <c r="AC33" s="37"/>
      <c r="AD33" s="39"/>
      <c r="AE33" s="39"/>
      <c r="AF33" s="39"/>
      <c r="AG33" s="29"/>
      <c r="AH33" s="39"/>
      <c r="AI33" s="39"/>
      <c r="AJ33" s="39"/>
      <c r="AK33" s="39"/>
      <c r="AL33" s="39"/>
      <c r="AM33" s="39"/>
      <c r="AN33" s="39"/>
      <c r="AO33" s="29"/>
      <c r="AP33" s="17"/>
      <c r="AQ33" s="34"/>
      <c r="AR33" s="34"/>
      <c r="AS33" s="34"/>
      <c r="AT33" s="5"/>
      <c r="AU33" s="5"/>
      <c r="AV33" s="5" t="s">
        <v>42</v>
      </c>
      <c r="AW33" s="5"/>
    </row>
    <row r="34" spans="1:49" s="11" customFormat="1" ht="21.75" customHeight="1">
      <c r="A34" s="19"/>
      <c r="B34" s="149"/>
      <c r="C34" s="132" t="s">
        <v>6</v>
      </c>
      <c r="D34" s="133"/>
      <c r="E34" s="133"/>
      <c r="F34" s="133"/>
      <c r="G34" s="133"/>
      <c r="H34" s="133"/>
      <c r="I34" s="134"/>
      <c r="J34" s="166" t="s">
        <v>11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V34" s="176" t="s">
        <v>12</v>
      </c>
      <c r="W34" s="176"/>
      <c r="X34" s="176"/>
      <c r="Y34" s="176"/>
      <c r="Z34" s="176"/>
      <c r="AA34" s="176"/>
      <c r="AB34" s="176"/>
      <c r="AC34" s="176"/>
      <c r="AD34" s="176"/>
      <c r="AE34" s="176"/>
      <c r="AF34" s="176" t="s">
        <v>9</v>
      </c>
      <c r="AG34" s="176"/>
      <c r="AH34" s="176"/>
      <c r="AI34" s="176"/>
      <c r="AJ34" s="176"/>
      <c r="AK34" s="176"/>
      <c r="AL34" s="176"/>
      <c r="AM34" s="176"/>
      <c r="AN34" s="176"/>
      <c r="AO34" s="176"/>
      <c r="AP34" s="17"/>
      <c r="AQ34" s="52"/>
      <c r="AR34" s="52"/>
      <c r="AS34" s="52"/>
      <c r="AT34" s="5"/>
      <c r="AU34" s="5"/>
      <c r="AV34" s="5" t="s">
        <v>43</v>
      </c>
      <c r="AW34" s="5"/>
    </row>
    <row r="35" spans="1:49" s="11" customFormat="1" ht="21" customHeight="1">
      <c r="A35" s="19"/>
      <c r="B35" s="149"/>
      <c r="C35" s="135"/>
      <c r="D35" s="112" t="s">
        <v>7</v>
      </c>
      <c r="E35" s="113"/>
      <c r="F35" s="113"/>
      <c r="G35" s="113"/>
      <c r="H35" s="113"/>
      <c r="I35" s="11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63" t="s">
        <v>70</v>
      </c>
      <c r="V35" s="164"/>
      <c r="W35" s="164"/>
      <c r="X35" s="164"/>
      <c r="Y35" s="164"/>
      <c r="Z35" s="164"/>
      <c r="AA35" s="164"/>
      <c r="AB35" s="164"/>
      <c r="AC35" s="164"/>
      <c r="AD35" s="165"/>
      <c r="AE35" s="69" t="s">
        <v>105</v>
      </c>
      <c r="AF35" s="157">
        <f>IF(J35="","",IF(V35="","",J35+V35))</f>
      </c>
      <c r="AG35" s="157"/>
      <c r="AH35" s="157"/>
      <c r="AI35" s="157"/>
      <c r="AJ35" s="157"/>
      <c r="AK35" s="157"/>
      <c r="AL35" s="157"/>
      <c r="AM35" s="157"/>
      <c r="AN35" s="158"/>
      <c r="AO35" s="73" t="s">
        <v>105</v>
      </c>
      <c r="AP35" s="17"/>
      <c r="AQ35" s="53"/>
      <c r="AR35" s="54"/>
      <c r="AS35" s="54"/>
      <c r="AT35" s="5"/>
      <c r="AU35" s="5"/>
      <c r="AV35" s="5" t="s">
        <v>44</v>
      </c>
      <c r="AW35" s="5"/>
    </row>
    <row r="36" spans="1:49" s="11" customFormat="1" ht="21" customHeight="1">
      <c r="A36" s="19"/>
      <c r="B36" s="149"/>
      <c r="C36" s="135"/>
      <c r="D36" s="112" t="s">
        <v>113</v>
      </c>
      <c r="E36" s="113"/>
      <c r="F36" s="113"/>
      <c r="G36" s="113"/>
      <c r="H36" s="113"/>
      <c r="I36" s="114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4"/>
      <c r="U36" s="64" t="s">
        <v>71</v>
      </c>
      <c r="V36" s="121"/>
      <c r="W36" s="121"/>
      <c r="X36" s="121"/>
      <c r="Y36" s="121"/>
      <c r="Z36" s="121"/>
      <c r="AA36" s="121"/>
      <c r="AB36" s="121"/>
      <c r="AC36" s="121"/>
      <c r="AD36" s="122"/>
      <c r="AE36" s="77" t="s">
        <v>105</v>
      </c>
      <c r="AF36" s="119">
        <f>IF(J36="","",IF(V36="","",J36+V36))</f>
      </c>
      <c r="AG36" s="119"/>
      <c r="AH36" s="119"/>
      <c r="AI36" s="119"/>
      <c r="AJ36" s="119"/>
      <c r="AK36" s="119"/>
      <c r="AL36" s="119"/>
      <c r="AM36" s="119"/>
      <c r="AN36" s="120"/>
      <c r="AO36" s="74" t="s">
        <v>105</v>
      </c>
      <c r="AP36" s="17"/>
      <c r="AQ36" s="53"/>
      <c r="AR36" s="54"/>
      <c r="AS36" s="54"/>
      <c r="AT36" s="5"/>
      <c r="AU36" s="5"/>
      <c r="AV36" s="5" t="s">
        <v>45</v>
      </c>
      <c r="AW36" s="5"/>
    </row>
    <row r="37" spans="1:49" s="11" customFormat="1" ht="21" customHeight="1">
      <c r="A37" s="19"/>
      <c r="B37" s="149"/>
      <c r="C37" s="136"/>
      <c r="D37" s="151" t="s">
        <v>8</v>
      </c>
      <c r="E37" s="152"/>
      <c r="F37" s="152"/>
      <c r="G37" s="152"/>
      <c r="H37" s="152"/>
      <c r="I37" s="153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6"/>
      <c r="U37" s="71" t="s">
        <v>72</v>
      </c>
      <c r="V37" s="225"/>
      <c r="W37" s="225"/>
      <c r="X37" s="225"/>
      <c r="Y37" s="225"/>
      <c r="Z37" s="225"/>
      <c r="AA37" s="225"/>
      <c r="AB37" s="225"/>
      <c r="AC37" s="225"/>
      <c r="AD37" s="226"/>
      <c r="AE37" s="76" t="s">
        <v>105</v>
      </c>
      <c r="AF37" s="108">
        <f>IF(J37="","",IF(V37="","",J37+V37))</f>
      </c>
      <c r="AG37" s="108"/>
      <c r="AH37" s="108"/>
      <c r="AI37" s="108"/>
      <c r="AJ37" s="108"/>
      <c r="AK37" s="108"/>
      <c r="AL37" s="108"/>
      <c r="AM37" s="108"/>
      <c r="AN37" s="109"/>
      <c r="AO37" s="75" t="s">
        <v>105</v>
      </c>
      <c r="AP37" s="17"/>
      <c r="AQ37" s="52"/>
      <c r="AR37" s="52"/>
      <c r="AS37" s="52"/>
      <c r="AT37" s="5"/>
      <c r="AU37" s="5"/>
      <c r="AV37" s="5" t="s">
        <v>46</v>
      </c>
      <c r="AW37" s="5"/>
    </row>
    <row r="38" spans="1:49" s="11" customFormat="1" ht="21" customHeight="1">
      <c r="A38" s="19"/>
      <c r="B38" s="149"/>
      <c r="C38" s="154" t="s">
        <v>5</v>
      </c>
      <c r="D38" s="155"/>
      <c r="E38" s="155"/>
      <c r="F38" s="155"/>
      <c r="G38" s="155"/>
      <c r="H38" s="155"/>
      <c r="I38" s="156"/>
      <c r="J38" s="191" t="s">
        <v>109</v>
      </c>
      <c r="K38" s="191"/>
      <c r="L38" s="160">
        <f>IF(J35="","",J35+J36+J37)</f>
      </c>
      <c r="M38" s="160"/>
      <c r="N38" s="160"/>
      <c r="O38" s="160"/>
      <c r="P38" s="160"/>
      <c r="Q38" s="160"/>
      <c r="R38" s="160"/>
      <c r="S38" s="160"/>
      <c r="T38" s="110"/>
      <c r="U38" s="65" t="s">
        <v>13</v>
      </c>
      <c r="V38" s="67" t="s">
        <v>110</v>
      </c>
      <c r="W38" s="110">
        <f>IF(V35="","",V35+V36+V37)</f>
      </c>
      <c r="X38" s="111"/>
      <c r="Y38" s="111"/>
      <c r="Z38" s="111"/>
      <c r="AA38" s="111"/>
      <c r="AB38" s="111"/>
      <c r="AC38" s="111"/>
      <c r="AD38" s="111"/>
      <c r="AE38" s="72" t="s">
        <v>105</v>
      </c>
      <c r="AF38" s="191" t="s">
        <v>111</v>
      </c>
      <c r="AG38" s="191"/>
      <c r="AH38" s="110">
        <f>IF(L38="","",IF(W38="","",L38+W38))</f>
      </c>
      <c r="AI38" s="111"/>
      <c r="AJ38" s="111"/>
      <c r="AK38" s="111"/>
      <c r="AL38" s="111"/>
      <c r="AM38" s="111"/>
      <c r="AN38" s="111"/>
      <c r="AO38" s="72" t="s">
        <v>105</v>
      </c>
      <c r="AP38" s="17"/>
      <c r="AQ38" s="55"/>
      <c r="AR38" s="55"/>
      <c r="AS38" s="55"/>
      <c r="AT38" s="5"/>
      <c r="AU38" s="5"/>
      <c r="AV38" s="5" t="s">
        <v>47</v>
      </c>
      <c r="AW38" s="5"/>
    </row>
    <row r="39" spans="1:49" s="11" customFormat="1" ht="21" customHeight="1">
      <c r="A39" s="19"/>
      <c r="B39" s="150"/>
      <c r="C39" s="192" t="s">
        <v>9</v>
      </c>
      <c r="D39" s="193"/>
      <c r="E39" s="193"/>
      <c r="F39" s="193"/>
      <c r="G39" s="193"/>
      <c r="H39" s="193"/>
      <c r="I39" s="194"/>
      <c r="J39" s="159" t="s">
        <v>97</v>
      </c>
      <c r="K39" s="159"/>
      <c r="L39" s="160">
        <f>IF(L33="","",IF(L38="","",L33+L38))</f>
      </c>
      <c r="M39" s="160"/>
      <c r="N39" s="160"/>
      <c r="O39" s="160"/>
      <c r="P39" s="160"/>
      <c r="Q39" s="160"/>
      <c r="R39" s="160"/>
      <c r="S39" s="160"/>
      <c r="T39" s="110"/>
      <c r="U39" s="65" t="s">
        <v>73</v>
      </c>
      <c r="V39" s="67" t="s">
        <v>110</v>
      </c>
      <c r="W39" s="110">
        <f>W38</f>
      </c>
      <c r="X39" s="111"/>
      <c r="Y39" s="111"/>
      <c r="Z39" s="111"/>
      <c r="AA39" s="111"/>
      <c r="AB39" s="111"/>
      <c r="AC39" s="111"/>
      <c r="AD39" s="111"/>
      <c r="AE39" s="72" t="s">
        <v>105</v>
      </c>
      <c r="AF39" s="191" t="s">
        <v>112</v>
      </c>
      <c r="AG39" s="191"/>
      <c r="AH39" s="111">
        <f>IF(L39="","",IF(W39="","",L39+W39))</f>
      </c>
      <c r="AI39" s="111"/>
      <c r="AJ39" s="111"/>
      <c r="AK39" s="111"/>
      <c r="AL39" s="111"/>
      <c r="AM39" s="111"/>
      <c r="AN39" s="111"/>
      <c r="AO39" s="72" t="s">
        <v>105</v>
      </c>
      <c r="AP39" s="17"/>
      <c r="AQ39" s="4"/>
      <c r="AR39" s="4"/>
      <c r="AS39" s="4"/>
      <c r="AT39" s="5"/>
      <c r="AU39" s="5"/>
      <c r="AV39" s="5" t="s">
        <v>48</v>
      </c>
      <c r="AW39" s="5"/>
    </row>
    <row r="40" spans="1:49" s="11" customFormat="1" ht="21" customHeight="1">
      <c r="A40" s="19"/>
      <c r="B40" s="33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2"/>
      <c r="AH40" s="46"/>
      <c r="AI40" s="46"/>
      <c r="AJ40" s="46"/>
      <c r="AK40" s="46"/>
      <c r="AL40" s="46"/>
      <c r="AM40" s="46"/>
      <c r="AN40" s="46"/>
      <c r="AO40" s="46"/>
      <c r="AP40" s="17"/>
      <c r="AQ40" s="56"/>
      <c r="AR40" s="56"/>
      <c r="AS40" s="56"/>
      <c r="AT40" s="5"/>
      <c r="AU40" s="5"/>
      <c r="AV40" s="5" t="s">
        <v>49</v>
      </c>
      <c r="AW40" s="5"/>
    </row>
    <row r="41" spans="1:49" s="11" customFormat="1" ht="29.25" customHeight="1">
      <c r="A41" s="19"/>
      <c r="B41" s="237" t="s">
        <v>99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19"/>
      <c r="Q41" s="19"/>
      <c r="R41" s="234" t="s">
        <v>100</v>
      </c>
      <c r="S41" s="235"/>
      <c r="T41" s="235"/>
      <c r="U41" s="235"/>
      <c r="V41" s="235"/>
      <c r="W41" s="235"/>
      <c r="X41" s="235"/>
      <c r="Y41" s="235"/>
      <c r="Z41" s="235"/>
      <c r="AA41" s="235"/>
      <c r="AB41" s="236"/>
      <c r="AC41" s="25"/>
      <c r="AD41" s="25"/>
      <c r="AE41" s="234" t="s">
        <v>62</v>
      </c>
      <c r="AF41" s="235"/>
      <c r="AG41" s="235"/>
      <c r="AH41" s="235"/>
      <c r="AI41" s="235"/>
      <c r="AJ41" s="235"/>
      <c r="AK41" s="235"/>
      <c r="AL41" s="235"/>
      <c r="AM41" s="235"/>
      <c r="AN41" s="235"/>
      <c r="AO41" s="236"/>
      <c r="AP41" s="17"/>
      <c r="AQ41" s="57"/>
      <c r="AR41" s="58"/>
      <c r="AS41" s="58"/>
      <c r="AT41" s="5"/>
      <c r="AU41" s="5"/>
      <c r="AV41" s="5" t="s">
        <v>123</v>
      </c>
      <c r="AW41" s="5"/>
    </row>
    <row r="42" spans="1:49" s="11" customFormat="1" ht="29.25" customHeight="1">
      <c r="A42" s="19"/>
      <c r="B42" s="238" t="s">
        <v>85</v>
      </c>
      <c r="C42" s="239"/>
      <c r="D42" s="239"/>
      <c r="E42" s="239"/>
      <c r="F42" s="239"/>
      <c r="G42" s="137">
        <f>IF(J21="","",$J$21-$V$21)</f>
      </c>
      <c r="H42" s="138"/>
      <c r="I42" s="138"/>
      <c r="J42" s="138"/>
      <c r="K42" s="138"/>
      <c r="L42" s="138"/>
      <c r="M42" s="138"/>
      <c r="N42" s="139"/>
      <c r="O42" s="66" t="s">
        <v>105</v>
      </c>
      <c r="P42" s="19"/>
      <c r="Q42" s="19"/>
      <c r="R42" s="243" t="s">
        <v>101</v>
      </c>
      <c r="S42" s="243"/>
      <c r="T42" s="243"/>
      <c r="U42" s="243"/>
      <c r="V42" s="243"/>
      <c r="W42" s="125">
        <f>IF(G42="","",G42/J21)</f>
      </c>
      <c r="X42" s="126"/>
      <c r="Y42" s="126"/>
      <c r="Z42" s="126"/>
      <c r="AA42" s="126"/>
      <c r="AB42" s="127"/>
      <c r="AC42" s="33"/>
      <c r="AD42" s="33"/>
      <c r="AE42" s="243" t="s">
        <v>162</v>
      </c>
      <c r="AF42" s="243"/>
      <c r="AG42" s="243"/>
      <c r="AH42" s="243"/>
      <c r="AI42" s="243"/>
      <c r="AJ42" s="125">
        <f>IF(AH39="","",AH39/((J21-V21)+AG21))</f>
      </c>
      <c r="AK42" s="126"/>
      <c r="AL42" s="126"/>
      <c r="AM42" s="126"/>
      <c r="AN42" s="126"/>
      <c r="AO42" s="127"/>
      <c r="AP42" s="17"/>
      <c r="AQ42" s="59"/>
      <c r="AR42" s="60"/>
      <c r="AS42" s="60"/>
      <c r="AT42" s="5"/>
      <c r="AU42" s="5"/>
      <c r="AV42" s="5" t="s">
        <v>51</v>
      </c>
      <c r="AW42" s="5"/>
    </row>
    <row r="43" spans="1:49" s="11" customFormat="1" ht="29.25" customHeight="1">
      <c r="A43" s="19"/>
      <c r="B43" s="238" t="s">
        <v>98</v>
      </c>
      <c r="C43" s="239"/>
      <c r="D43" s="239"/>
      <c r="E43" s="239"/>
      <c r="F43" s="239"/>
      <c r="G43" s="137">
        <f>IF(AG21="","",IF(AG21=0,"なし",$AG$21))</f>
      </c>
      <c r="H43" s="138"/>
      <c r="I43" s="138"/>
      <c r="J43" s="138"/>
      <c r="K43" s="138"/>
      <c r="L43" s="138"/>
      <c r="M43" s="138"/>
      <c r="N43" s="139"/>
      <c r="O43" s="66" t="s">
        <v>105</v>
      </c>
      <c r="P43" s="41"/>
      <c r="Q43" s="19"/>
      <c r="R43" s="243" t="s">
        <v>102</v>
      </c>
      <c r="S43" s="243"/>
      <c r="T43" s="243"/>
      <c r="U43" s="243"/>
      <c r="V43" s="243"/>
      <c r="W43" s="125">
        <f>IF(AG21="","",IF(AG21=0,"なし",$AG$21/$V$21))</f>
      </c>
      <c r="X43" s="126"/>
      <c r="Y43" s="126"/>
      <c r="Z43" s="126"/>
      <c r="AA43" s="126"/>
      <c r="AB43" s="127"/>
      <c r="AC43" s="33"/>
      <c r="AD43" s="33"/>
      <c r="AE43" s="243" t="s">
        <v>161</v>
      </c>
      <c r="AF43" s="243"/>
      <c r="AG43" s="243"/>
      <c r="AH43" s="243"/>
      <c r="AI43" s="243"/>
      <c r="AJ43" s="125">
        <f>IF(AH38="","",IF(AG21=0,"なし",$AH$38/$AG$21))</f>
      </c>
      <c r="AK43" s="126"/>
      <c r="AL43" s="126"/>
      <c r="AM43" s="126"/>
      <c r="AN43" s="126"/>
      <c r="AO43" s="127"/>
      <c r="AP43" s="17"/>
      <c r="AQ43" s="59"/>
      <c r="AR43" s="60"/>
      <c r="AS43" s="60"/>
      <c r="AT43" s="5"/>
      <c r="AU43" s="5"/>
      <c r="AV43" s="5" t="s">
        <v>124</v>
      </c>
      <c r="AW43" s="5"/>
    </row>
    <row r="44" spans="1:49" s="11" customFormat="1" ht="29.25" customHeight="1">
      <c r="A44" s="19"/>
      <c r="B44" s="238" t="s">
        <v>159</v>
      </c>
      <c r="C44" s="239"/>
      <c r="D44" s="239"/>
      <c r="E44" s="239"/>
      <c r="F44" s="239"/>
      <c r="G44" s="137">
        <f>IF(G42="","",SUM(G42:N43))</f>
      </c>
      <c r="H44" s="138"/>
      <c r="I44" s="138"/>
      <c r="J44" s="138"/>
      <c r="K44" s="138"/>
      <c r="L44" s="138"/>
      <c r="M44" s="138"/>
      <c r="N44" s="139"/>
      <c r="O44" s="66" t="s">
        <v>105</v>
      </c>
      <c r="P44" s="19"/>
      <c r="Q44" s="19"/>
      <c r="R44" s="240" t="s">
        <v>160</v>
      </c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33"/>
      <c r="AD44" s="33"/>
      <c r="AE44" s="243" t="s">
        <v>84</v>
      </c>
      <c r="AF44" s="243"/>
      <c r="AG44" s="243"/>
      <c r="AH44" s="243"/>
      <c r="AI44" s="243"/>
      <c r="AJ44" s="125">
        <f>IF(J21="","",IF(L33="","",$L$33/($J$21-$V$21)))</f>
      </c>
      <c r="AK44" s="126"/>
      <c r="AL44" s="126"/>
      <c r="AM44" s="126"/>
      <c r="AN44" s="126"/>
      <c r="AO44" s="127"/>
      <c r="AP44" s="17"/>
      <c r="AQ44" s="56"/>
      <c r="AR44" s="56"/>
      <c r="AS44" s="56"/>
      <c r="AT44" s="5"/>
      <c r="AU44" s="5"/>
      <c r="AV44" s="5" t="s">
        <v>125</v>
      </c>
      <c r="AW44" s="5"/>
    </row>
    <row r="45" spans="1:49" s="11" customFormat="1" ht="29.25" customHeight="1">
      <c r="A45" s="19"/>
      <c r="B45" s="33"/>
      <c r="C45" s="3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"/>
      <c r="Q45" s="19"/>
      <c r="R45" s="43"/>
      <c r="S45" s="126">
        <f>IF(J21="","",G44/J21)</f>
      </c>
      <c r="T45" s="126"/>
      <c r="U45" s="126"/>
      <c r="V45" s="126"/>
      <c r="W45" s="126"/>
      <c r="X45" s="126"/>
      <c r="Y45" s="126"/>
      <c r="Z45" s="126"/>
      <c r="AA45" s="126"/>
      <c r="AB45" s="42"/>
      <c r="AC45" s="25"/>
      <c r="AD45" s="25"/>
      <c r="AE45" s="261" t="s">
        <v>83</v>
      </c>
      <c r="AF45" s="262"/>
      <c r="AG45" s="262"/>
      <c r="AH45" s="262"/>
      <c r="AI45" s="262"/>
      <c r="AJ45" s="262"/>
      <c r="AK45" s="262"/>
      <c r="AL45" s="262"/>
      <c r="AM45" s="262"/>
      <c r="AN45" s="262"/>
      <c r="AO45" s="263"/>
      <c r="AP45" s="17"/>
      <c r="AQ45" s="61"/>
      <c r="AR45" s="62"/>
      <c r="AS45" s="62"/>
      <c r="AT45" s="5"/>
      <c r="AU45" s="5"/>
      <c r="AV45" s="5" t="s">
        <v>126</v>
      </c>
      <c r="AW45" s="5"/>
    </row>
    <row r="46" spans="1:49" s="11" customFormat="1" ht="29.25" customHeight="1">
      <c r="A46" s="19"/>
      <c r="B46" s="33"/>
      <c r="C46" s="3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9"/>
      <c r="Q46" s="19"/>
      <c r="R46" s="44"/>
      <c r="S46" s="44"/>
      <c r="T46" s="44"/>
      <c r="U46" s="44"/>
      <c r="V46" s="44"/>
      <c r="W46" s="41"/>
      <c r="X46" s="41"/>
      <c r="Y46" s="41"/>
      <c r="Z46" s="41"/>
      <c r="AA46" s="41"/>
      <c r="AB46" s="41"/>
      <c r="AC46" s="25"/>
      <c r="AD46" s="25"/>
      <c r="AE46" s="43"/>
      <c r="AF46" s="126">
        <f>IF(AH39="","",AH39/J21)</f>
      </c>
      <c r="AG46" s="126"/>
      <c r="AH46" s="126"/>
      <c r="AI46" s="126"/>
      <c r="AJ46" s="126"/>
      <c r="AK46" s="126"/>
      <c r="AL46" s="126"/>
      <c r="AM46" s="126"/>
      <c r="AN46" s="126"/>
      <c r="AO46" s="42"/>
      <c r="AP46" s="17"/>
      <c r="AQ46" s="12"/>
      <c r="AR46" s="12"/>
      <c r="AS46" s="4"/>
      <c r="AT46" s="5"/>
      <c r="AU46" s="5"/>
      <c r="AV46" s="5" t="s">
        <v>127</v>
      </c>
      <c r="AW46" s="5"/>
    </row>
    <row r="47" spans="1:49" s="11" customFormat="1" ht="19.5" customHeight="1">
      <c r="A47" s="19"/>
      <c r="B47" s="104" t="s">
        <v>149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7"/>
      <c r="AP47" s="17"/>
      <c r="AQ47" s="13"/>
      <c r="AR47" s="13"/>
      <c r="AS47" s="1"/>
      <c r="AT47" s="5"/>
      <c r="AU47" s="5"/>
      <c r="AV47" s="5" t="s">
        <v>52</v>
      </c>
      <c r="AW47" s="5"/>
    </row>
    <row r="48" spans="1:49" s="11" customFormat="1" ht="19.5" customHeight="1">
      <c r="A48" s="19"/>
      <c r="B48" s="276"/>
      <c r="C48" s="277"/>
      <c r="D48" s="277"/>
      <c r="E48" s="277"/>
      <c r="F48" s="277"/>
      <c r="G48" s="278"/>
      <c r="H48" s="204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6"/>
      <c r="T48" s="19"/>
      <c r="U48" s="19"/>
      <c r="V48" s="19"/>
      <c r="W48" s="19"/>
      <c r="X48" s="19"/>
      <c r="Y48" s="265">
        <f>IF(AH39="","",AH39-W27)</f>
      </c>
      <c r="Z48" s="265"/>
      <c r="AA48" s="265"/>
      <c r="AB48" s="265"/>
      <c r="AC48" s="265"/>
      <c r="AD48" s="266"/>
      <c r="AE48" s="176" t="s">
        <v>166</v>
      </c>
      <c r="AF48" s="176"/>
      <c r="AG48" s="176"/>
      <c r="AH48" s="176"/>
      <c r="AI48" s="176"/>
      <c r="AJ48" s="176"/>
      <c r="AK48" s="176"/>
      <c r="AL48" s="19"/>
      <c r="AM48" s="19"/>
      <c r="AN48" s="25"/>
      <c r="AO48" s="17"/>
      <c r="AP48" s="17"/>
      <c r="AT48" s="5"/>
      <c r="AU48" s="5"/>
      <c r="AV48" s="5" t="s">
        <v>128</v>
      </c>
      <c r="AW48" s="5"/>
    </row>
    <row r="49" spans="1:49" s="11" customFormat="1" ht="19.5" customHeight="1">
      <c r="A49" s="1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64">
        <f>IF(W27="","",IF(Y48=0,"増減なし",IF(W27="","",IF(Y48&gt;0,"増","減"))))</f>
      </c>
      <c r="AF49" s="264"/>
      <c r="AG49" s="264"/>
      <c r="AH49" s="264"/>
      <c r="AI49" s="264"/>
      <c r="AJ49" s="264"/>
      <c r="AK49" s="264"/>
      <c r="AL49" s="19"/>
      <c r="AM49" s="19"/>
      <c r="AN49" s="25"/>
      <c r="AO49" s="17"/>
      <c r="AP49" s="17"/>
      <c r="AT49" s="5"/>
      <c r="AU49" s="5"/>
      <c r="AV49" s="5" t="s">
        <v>129</v>
      </c>
      <c r="AW49" s="5"/>
    </row>
    <row r="50" spans="1:49" s="11" customFormat="1" ht="6.75" customHeight="1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17"/>
      <c r="AP50" s="17"/>
      <c r="AT50" s="5"/>
      <c r="AU50" s="5"/>
      <c r="AV50" s="16" t="s">
        <v>130</v>
      </c>
      <c r="AW50" s="5"/>
    </row>
    <row r="51" spans="1:48" ht="6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4"/>
      <c r="AR51" s="4"/>
      <c r="AV51" s="16" t="s">
        <v>50</v>
      </c>
    </row>
    <row r="52" spans="1:57" ht="13.5" customHeight="1">
      <c r="A52" s="19"/>
      <c r="B52" s="96"/>
      <c r="C52" s="96" t="s">
        <v>163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0"/>
      <c r="AR52" s="90"/>
      <c r="AS52" s="90"/>
      <c r="AT52" s="16"/>
      <c r="AU52" s="16"/>
      <c r="AV52" s="1"/>
      <c r="AW52" s="16"/>
      <c r="AX52" s="4"/>
      <c r="AY52" s="4"/>
      <c r="AZ52" s="4"/>
      <c r="BA52" s="4"/>
      <c r="BB52" s="4"/>
      <c r="BC52" s="4"/>
      <c r="BD52" s="4"/>
      <c r="BE52" s="4"/>
    </row>
    <row r="53" spans="1:57" ht="13.5" customHeight="1">
      <c r="A53" s="19"/>
      <c r="B53" s="96"/>
      <c r="C53" s="99" t="s">
        <v>108</v>
      </c>
      <c r="D53" s="99"/>
      <c r="E53" s="100" t="s">
        <v>155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95"/>
      <c r="AR53" s="95"/>
      <c r="AS53" s="95"/>
      <c r="AT53" s="95"/>
      <c r="AU53" s="95"/>
      <c r="AV53" s="16" t="s">
        <v>131</v>
      </c>
      <c r="AW53" s="95"/>
      <c r="AX53" s="95"/>
      <c r="AY53" s="95"/>
      <c r="AZ53" s="95"/>
      <c r="BA53" s="95"/>
      <c r="BB53" s="95"/>
      <c r="BC53" s="95"/>
      <c r="BD53" s="95"/>
      <c r="BE53" s="95"/>
    </row>
    <row r="54" spans="1:57" ht="13.5" customHeight="1">
      <c r="A54" s="19"/>
      <c r="B54" s="96"/>
      <c r="C54" s="99"/>
      <c r="D54" s="99"/>
      <c r="E54" s="100" t="s">
        <v>151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95"/>
      <c r="AR54" s="95"/>
      <c r="AS54" s="95"/>
      <c r="AT54" s="95"/>
      <c r="AU54" s="95"/>
      <c r="AV54" s="16" t="s">
        <v>132</v>
      </c>
      <c r="AW54" s="95"/>
      <c r="AX54" s="95"/>
      <c r="AY54" s="95"/>
      <c r="AZ54" s="95"/>
      <c r="BA54" s="95"/>
      <c r="BB54" s="95"/>
      <c r="BC54" s="95"/>
      <c r="BD54" s="95"/>
      <c r="BE54" s="95"/>
    </row>
    <row r="55" spans="1:57" ht="13.5" customHeight="1">
      <c r="A55" s="19"/>
      <c r="B55" s="96"/>
      <c r="C55" s="101" t="s">
        <v>152</v>
      </c>
      <c r="D55" s="101"/>
      <c r="E55" s="102" t="s">
        <v>164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</row>
    <row r="56" spans="1:57" ht="13.5" customHeight="1">
      <c r="A56" s="19"/>
      <c r="B56" s="96"/>
      <c r="C56" s="103"/>
      <c r="D56" s="103"/>
      <c r="E56" s="102" t="s">
        <v>165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</row>
    <row r="57" spans="1:48" ht="13.5" customHeight="1">
      <c r="A57" s="19"/>
      <c r="B57" s="30"/>
      <c r="C57" s="30"/>
      <c r="D57" s="33"/>
      <c r="E57" s="33"/>
      <c r="F57" s="33"/>
      <c r="G57" s="33"/>
      <c r="H57" s="3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96"/>
      <c r="AQ57" s="4"/>
      <c r="AR57" s="4"/>
      <c r="AS57" s="4"/>
      <c r="AV57" s="16"/>
    </row>
    <row r="58" spans="1:48" ht="13.5" customHeight="1">
      <c r="A58" s="19"/>
      <c r="B58" s="30"/>
      <c r="C58" s="30"/>
      <c r="D58" s="33"/>
      <c r="E58" s="33"/>
      <c r="F58" s="33"/>
      <c r="G58" s="33"/>
      <c r="H58" s="3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96"/>
      <c r="AQ58" s="4"/>
      <c r="AR58" s="4"/>
      <c r="AS58" s="4"/>
      <c r="AV58" s="16"/>
    </row>
    <row r="59" spans="1:48" ht="13.5" customHeight="1">
      <c r="A59" s="19"/>
      <c r="B59" s="30"/>
      <c r="C59" s="30"/>
      <c r="D59" s="33"/>
      <c r="E59" s="33"/>
      <c r="F59" s="33"/>
      <c r="G59" s="33"/>
      <c r="H59" s="3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96"/>
      <c r="AQ59" s="4"/>
      <c r="AR59" s="4"/>
      <c r="AS59" s="4"/>
      <c r="AV59" s="16"/>
    </row>
    <row r="60" spans="1:48" ht="13.5" customHeight="1">
      <c r="A60" s="19"/>
      <c r="B60" s="30"/>
      <c r="C60" s="30"/>
      <c r="D60" s="33"/>
      <c r="E60" s="33"/>
      <c r="F60" s="33"/>
      <c r="G60" s="33"/>
      <c r="H60" s="3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96"/>
      <c r="AQ60" s="4"/>
      <c r="AR60" s="4"/>
      <c r="AS60" s="4"/>
      <c r="AV60" s="16"/>
    </row>
    <row r="61" spans="2:57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16"/>
      <c r="AU61" s="16"/>
      <c r="AV61" s="16"/>
      <c r="AW61" s="16"/>
      <c r="AX61" s="4"/>
      <c r="AY61" s="4"/>
      <c r="AZ61" s="4"/>
      <c r="BA61" s="4"/>
      <c r="BB61" s="4"/>
      <c r="BC61" s="4"/>
      <c r="BD61" s="4"/>
      <c r="BE61" s="4"/>
    </row>
    <row r="62" spans="2:57" ht="13.5" customHeight="1">
      <c r="B62" s="186" t="s">
        <v>156</v>
      </c>
      <c r="C62" s="186"/>
      <c r="D62" s="185" t="s">
        <v>157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6"/>
      <c r="AU62" s="16"/>
      <c r="AV62" s="16"/>
      <c r="AW62" s="16"/>
      <c r="AX62" s="4"/>
      <c r="AY62" s="4"/>
      <c r="AZ62" s="4"/>
      <c r="BA62" s="4"/>
      <c r="BB62" s="4"/>
      <c r="BC62" s="4"/>
      <c r="BD62" s="4"/>
      <c r="BE62" s="4"/>
    </row>
    <row r="63" spans="2:57" ht="13.5" customHeight="1">
      <c r="B63" s="4"/>
      <c r="C63" s="4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6"/>
      <c r="AU63" s="16"/>
      <c r="AV63" s="16"/>
      <c r="AW63" s="16"/>
      <c r="AX63" s="4"/>
      <c r="AY63" s="4"/>
      <c r="AZ63" s="4"/>
      <c r="BA63" s="4"/>
      <c r="BB63" s="4"/>
      <c r="BC63" s="4"/>
      <c r="BD63" s="4"/>
      <c r="BE63" s="4"/>
    </row>
    <row r="64" spans="2:57" ht="13.5" customHeight="1">
      <c r="B64" s="186" t="s">
        <v>74</v>
      </c>
      <c r="C64" s="186"/>
      <c r="D64" s="184" t="s">
        <v>63</v>
      </c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4"/>
      <c r="AT64" s="16"/>
      <c r="AU64" s="16"/>
      <c r="AV64" s="16"/>
      <c r="AW64" s="16"/>
      <c r="AX64" s="4"/>
      <c r="AY64" s="4"/>
      <c r="AZ64" s="4"/>
      <c r="BA64" s="4"/>
      <c r="BB64" s="4"/>
      <c r="BC64" s="4"/>
      <c r="BD64" s="4"/>
      <c r="BE64" s="4"/>
    </row>
    <row r="65" spans="2:57" ht="24.75" customHeight="1">
      <c r="B65" s="186" t="s">
        <v>75</v>
      </c>
      <c r="C65" s="186"/>
      <c r="D65" s="185" t="s">
        <v>158</v>
      </c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6"/>
      <c r="AU65" s="16"/>
      <c r="AV65" s="16"/>
      <c r="AW65" s="16"/>
      <c r="AX65" s="4"/>
      <c r="AY65" s="4"/>
      <c r="AZ65" s="4"/>
      <c r="BA65" s="4"/>
      <c r="BB65" s="4"/>
      <c r="BC65" s="4"/>
      <c r="BD65" s="4"/>
      <c r="BE65" s="4"/>
    </row>
    <row r="66" spans="2:57" ht="24.75" customHeight="1">
      <c r="B66" s="4"/>
      <c r="C66" s="4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6"/>
      <c r="AU66" s="16"/>
      <c r="AV66" s="16"/>
      <c r="AW66" s="16"/>
      <c r="AX66" s="4"/>
      <c r="AY66" s="4"/>
      <c r="AZ66" s="4"/>
      <c r="BA66" s="4"/>
      <c r="BB66" s="4"/>
      <c r="BC66" s="4"/>
      <c r="BD66" s="4"/>
      <c r="BE66" s="4"/>
    </row>
    <row r="67" spans="2:57" ht="24.75" customHeight="1">
      <c r="B67" s="4"/>
      <c r="C67" s="4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16"/>
      <c r="AU67" s="16"/>
      <c r="AV67" s="16"/>
      <c r="AW67" s="16"/>
      <c r="AX67" s="4"/>
      <c r="AY67" s="4"/>
      <c r="AZ67" s="4"/>
      <c r="BA67" s="4"/>
      <c r="BB67" s="4"/>
      <c r="BC67" s="4"/>
      <c r="BD67" s="4"/>
      <c r="BE67" s="4"/>
    </row>
    <row r="68" spans="2:57" ht="13.5" customHeight="1">
      <c r="B68" s="4"/>
      <c r="C68" s="4" t="s">
        <v>163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16"/>
      <c r="AU68" s="16"/>
      <c r="AV68" s="16"/>
      <c r="AW68" s="16"/>
      <c r="AX68" s="4"/>
      <c r="AY68" s="4"/>
      <c r="AZ68" s="4"/>
      <c r="BA68" s="4"/>
      <c r="BB68" s="4"/>
      <c r="BC68" s="4"/>
      <c r="BD68" s="4"/>
      <c r="BE68" s="4"/>
    </row>
    <row r="69" spans="2:57" ht="13.5" customHeight="1">
      <c r="B69" s="4"/>
      <c r="C69" s="92" t="s">
        <v>108</v>
      </c>
      <c r="D69" s="92"/>
      <c r="E69" s="210" t="s">
        <v>155</v>
      </c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</row>
    <row r="70" spans="2:57" ht="13.5" customHeight="1">
      <c r="B70" s="4"/>
      <c r="C70" s="92"/>
      <c r="D70" s="92"/>
      <c r="E70" s="210" t="s">
        <v>151</v>
      </c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</row>
    <row r="71" spans="2:57" ht="13.5" customHeight="1">
      <c r="B71" s="4"/>
      <c r="C71" s="93" t="s">
        <v>152</v>
      </c>
      <c r="D71" s="93"/>
      <c r="E71" s="210" t="s">
        <v>153</v>
      </c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</row>
    <row r="72" spans="2:57" ht="13.5" customHeight="1">
      <c r="B72" s="4"/>
      <c r="C72" s="94"/>
      <c r="D72" s="94"/>
      <c r="E72" s="210" t="s">
        <v>154</v>
      </c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</row>
    <row r="73" spans="2:57" ht="1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16"/>
      <c r="AU73" s="16"/>
      <c r="AV73" s="16"/>
      <c r="AW73" s="16"/>
      <c r="AX73" s="4"/>
      <c r="AY73" s="4"/>
      <c r="AZ73" s="4"/>
      <c r="BA73" s="4"/>
      <c r="BB73" s="4"/>
      <c r="BC73" s="4"/>
      <c r="BD73" s="4"/>
      <c r="BE73" s="4"/>
    </row>
    <row r="74" spans="2:57" ht="12.75">
      <c r="B74" s="183"/>
      <c r="C74" s="183"/>
      <c r="D74" s="9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2:57" ht="12.75">
      <c r="B75" s="4"/>
      <c r="C75" s="4"/>
      <c r="D75" s="9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2:57" ht="12.75">
      <c r="B76" s="4"/>
      <c r="C76" s="4"/>
      <c r="D76" s="9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2:57" ht="12.75">
      <c r="B77" s="4"/>
      <c r="C77" s="4"/>
      <c r="D77" s="9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4:49" ht="12.75">
      <c r="D78" s="91"/>
      <c r="AT78" s="1"/>
      <c r="AU78" s="1"/>
      <c r="AV78" s="1"/>
      <c r="AW78" s="1"/>
    </row>
  </sheetData>
  <sheetProtection sheet="1" selectLockedCells="1"/>
  <mergeCells count="145">
    <mergeCell ref="E70:BE70"/>
    <mergeCell ref="AE48:AK48"/>
    <mergeCell ref="AE49:AK49"/>
    <mergeCell ref="Y48:AD48"/>
    <mergeCell ref="AQ17:AT17"/>
    <mergeCell ref="AQ18:AT18"/>
    <mergeCell ref="AQ19:AT21"/>
    <mergeCell ref="AQ22:AT23"/>
    <mergeCell ref="B48:G48"/>
    <mergeCell ref="B47:S47"/>
    <mergeCell ref="H48:S48"/>
    <mergeCell ref="AQ24:AT27"/>
    <mergeCell ref="AF46:AN46"/>
    <mergeCell ref="W42:AB42"/>
    <mergeCell ref="AE45:AO45"/>
    <mergeCell ref="S45:AA45"/>
    <mergeCell ref="AE43:AI43"/>
    <mergeCell ref="R43:V43"/>
    <mergeCell ref="AJ44:AO44"/>
    <mergeCell ref="AE44:AI44"/>
    <mergeCell ref="AE42:AI42"/>
    <mergeCell ref="L38:T38"/>
    <mergeCell ref="AF38:AG38"/>
    <mergeCell ref="N26:V26"/>
    <mergeCell ref="N27:U27"/>
    <mergeCell ref="R42:V42"/>
    <mergeCell ref="G42:N42"/>
    <mergeCell ref="J37:T37"/>
    <mergeCell ref="AE41:AO41"/>
    <mergeCell ref="AM27:AN27"/>
    <mergeCell ref="W26:AF26"/>
    <mergeCell ref="G44:N44"/>
    <mergeCell ref="R41:AB41"/>
    <mergeCell ref="B41:O41"/>
    <mergeCell ref="B42:F42"/>
    <mergeCell ref="B43:F43"/>
    <mergeCell ref="B44:F44"/>
    <mergeCell ref="W43:AB43"/>
    <mergeCell ref="R44:AB44"/>
    <mergeCell ref="W38:AD38"/>
    <mergeCell ref="AF34:AO34"/>
    <mergeCell ref="J30:U30"/>
    <mergeCell ref="V28:X28"/>
    <mergeCell ref="V29:X29"/>
    <mergeCell ref="G29:U29"/>
    <mergeCell ref="J33:K33"/>
    <mergeCell ref="B2:AO2"/>
    <mergeCell ref="AF8:AG8"/>
    <mergeCell ref="AH8:AO8"/>
    <mergeCell ref="AG20:AO20"/>
    <mergeCell ref="J18:M18"/>
    <mergeCell ref="H5:L5"/>
    <mergeCell ref="B17:I17"/>
    <mergeCell ref="B10:G10"/>
    <mergeCell ref="E15:T15"/>
    <mergeCell ref="N18:S18"/>
    <mergeCell ref="B64:C64"/>
    <mergeCell ref="E69:BE69"/>
    <mergeCell ref="E72:BE72"/>
    <mergeCell ref="E71:BE71"/>
    <mergeCell ref="J21:T21"/>
    <mergeCell ref="W27:AE27"/>
    <mergeCell ref="AG23:AO23"/>
    <mergeCell ref="J23:U23"/>
    <mergeCell ref="V23:AF23"/>
    <mergeCell ref="J38:K38"/>
    <mergeCell ref="E12:U12"/>
    <mergeCell ref="E13:M13"/>
    <mergeCell ref="E14:T14"/>
    <mergeCell ref="E11:J11"/>
    <mergeCell ref="B19:I19"/>
    <mergeCell ref="B62:C62"/>
    <mergeCell ref="J19:R19"/>
    <mergeCell ref="T18:AO18"/>
    <mergeCell ref="Y11:AD11"/>
    <mergeCell ref="V19:AC19"/>
    <mergeCell ref="AG24:AO24"/>
    <mergeCell ref="AF4:AO4"/>
    <mergeCell ref="AF5:AO5"/>
    <mergeCell ref="Y12:AO12"/>
    <mergeCell ref="Y13:AG13"/>
    <mergeCell ref="W10:AB10"/>
    <mergeCell ref="V21:AE21"/>
    <mergeCell ref="Y14:AN14"/>
    <mergeCell ref="J17:AO17"/>
    <mergeCell ref="AG21:AN21"/>
    <mergeCell ref="B74:C74"/>
    <mergeCell ref="D64:AR64"/>
    <mergeCell ref="D62:AS63"/>
    <mergeCell ref="D65:AS66"/>
    <mergeCell ref="B65:C65"/>
    <mergeCell ref="AJ19:AO19"/>
    <mergeCell ref="C31:C32"/>
    <mergeCell ref="C33:I33"/>
    <mergeCell ref="AF39:AG39"/>
    <mergeCell ref="C39:I39"/>
    <mergeCell ref="B18:I18"/>
    <mergeCell ref="S19:U19"/>
    <mergeCell ref="V20:AF20"/>
    <mergeCell ref="B20:I20"/>
    <mergeCell ref="AD19:AI19"/>
    <mergeCell ref="V34:AE34"/>
    <mergeCell ref="J32:T32"/>
    <mergeCell ref="C26:M26"/>
    <mergeCell ref="C27:L27"/>
    <mergeCell ref="J20:U20"/>
    <mergeCell ref="B23:I23"/>
    <mergeCell ref="V24:AE24"/>
    <mergeCell ref="J35:T35"/>
    <mergeCell ref="J34:U34"/>
    <mergeCell ref="C30:I30"/>
    <mergeCell ref="V35:AD35"/>
    <mergeCell ref="B26:B29"/>
    <mergeCell ref="G28:U28"/>
    <mergeCell ref="J24:T24"/>
    <mergeCell ref="C28:F29"/>
    <mergeCell ref="B30:B39"/>
    <mergeCell ref="AH39:AN39"/>
    <mergeCell ref="D37:I37"/>
    <mergeCell ref="C38:I38"/>
    <mergeCell ref="AF35:AN35"/>
    <mergeCell ref="J39:K39"/>
    <mergeCell ref="D31:I31"/>
    <mergeCell ref="W39:AD39"/>
    <mergeCell ref="L39:T39"/>
    <mergeCell ref="AJ42:AO42"/>
    <mergeCell ref="AJ43:AO43"/>
    <mergeCell ref="L33:T33"/>
    <mergeCell ref="J31:T31"/>
    <mergeCell ref="C34:I34"/>
    <mergeCell ref="C35:C37"/>
    <mergeCell ref="D35:I35"/>
    <mergeCell ref="G43:N43"/>
    <mergeCell ref="D32:I32"/>
    <mergeCell ref="V37:AD37"/>
    <mergeCell ref="C5:G5"/>
    <mergeCell ref="AG27:AJ27"/>
    <mergeCell ref="AF37:AN37"/>
    <mergeCell ref="AH38:AN38"/>
    <mergeCell ref="D36:I36"/>
    <mergeCell ref="B21:H21"/>
    <mergeCell ref="B24:H24"/>
    <mergeCell ref="AF36:AN36"/>
    <mergeCell ref="V36:AD36"/>
    <mergeCell ref="J36:T36"/>
  </mergeCells>
  <dataValidations count="8">
    <dataValidation allowBlank="1" showInputMessage="1" showErrorMessage="1" imeMode="halfAlpha" sqref="E13 B24 J31:J32 J35:J37 V31:X32 Y13 AD31:AF32 B21 Z31:AB32 V35:V37"/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AH7:AO8 AY6 AW6 AR6:AS6">
      <formula1>36617</formula1>
    </dataValidation>
    <dataValidation allowBlank="1" showInputMessage="1" showErrorMessage="1" promptTitle="リストから選択" prompt="適用制度をリストから選択してください" sqref="J19"/>
    <dataValidation type="list" allowBlank="1" showInputMessage="1" showErrorMessage="1" sqref="AF5:AO5">
      <formula1>$AT$1:$AT$8</formula1>
    </dataValidation>
    <dataValidation type="list" allowBlank="1" showInputMessage="1" showErrorMessage="1" sqref="N18:S18">
      <formula1>$AV$1:$AV$54</formula1>
    </dataValidation>
    <dataValidation type="list" allowBlank="1" showInputMessage="1" showErrorMessage="1" sqref="AJ19:AO19">
      <formula1>$AZ$2:$AZ$4</formula1>
    </dataValidation>
    <dataValidation type="list" allowBlank="1" showInputMessage="1" showErrorMessage="1" sqref="V19:AC19">
      <formula1>$AX$2:$AX$13</formula1>
    </dataValidation>
    <dataValidation type="list" allowBlank="1" showInputMessage="1" showErrorMessage="1" sqref="H48:S48">
      <formula1>$AZ$7:$AZ$11</formula1>
    </dataValidation>
  </dataValidations>
  <printOptions/>
  <pageMargins left="0.4330708661417323" right="0.15748031496062992" top="0.15748031496062992" bottom="0.15748031496062992" header="0.15748031496062992" footer="0.15748031496062992"/>
  <pageSetup horizontalDpi="300" verticalDpi="3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足達　健司</cp:lastModifiedBy>
  <cp:lastPrinted>2008-11-28T08:11:03Z</cp:lastPrinted>
  <dcterms:created xsi:type="dcterms:W3CDTF">2004-04-09T08:22:02Z</dcterms:created>
  <dcterms:modified xsi:type="dcterms:W3CDTF">2021-03-26T00:40:03Z</dcterms:modified>
  <cp:category/>
  <cp:version/>
  <cp:contentType/>
  <cp:contentStatus/>
</cp:coreProperties>
</file>