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4736" windowHeight="7752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'印刷用'!$B$1:$BJ$60</definedName>
    <definedName name="_xlnm.Print_Area" localSheetId="1">'事業者連名用別紙'!$A$1:$K$42</definedName>
    <definedName name="_xlnm.Print_Area" localSheetId="0">'入力シート'!$A$1:$AE$61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東京都</author>
  </authors>
  <commentLis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Y46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Q58" authorId="2">
      <text>
        <r>
          <rPr>
            <sz val="10"/>
            <rFont val="HG丸ｺﾞｼｯｸM-PRO"/>
            <family val="3"/>
          </rPr>
          <t xml:space="preserve">都市計画審議会、建築審査会への付議年月を記入してください。
</t>
        </r>
        <r>
          <rPr>
            <b/>
            <sz val="10"/>
            <rFont val="HG丸ｺﾞｼｯｸM-PRO"/>
            <family val="3"/>
          </rPr>
          <t>記入方式</t>
        </r>
        <r>
          <rPr>
            <sz val="10"/>
            <rFont val="HG丸ｺﾞｼｯｸM-PRO"/>
            <family val="3"/>
          </rPr>
          <t>：2009/10</t>
        </r>
      </text>
    </comment>
    <comment ref="Q57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</commentList>
</comments>
</file>

<file path=xl/sharedStrings.xml><?xml version="1.0" encoding="utf-8"?>
<sst xmlns="http://schemas.openxmlformats.org/spreadsheetml/2006/main" count="343" uniqueCount="237">
  <si>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</si>
  <si>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</si>
  <si>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</si>
  <si>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</si>
  <si>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</si>
  <si>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</si>
  <si>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</si>
  <si>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</si>
  <si>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</si>
  <si>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</si>
  <si>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</si>
  <si>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</si>
  <si>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</si>
  <si>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</si>
  <si>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</si>
  <si>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</si>
  <si>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</si>
  <si>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</si>
  <si>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</si>
  <si>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</si>
  <si>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芝・草花等の面積</t>
  </si>
  <si>
    <t>緑化面積計</t>
  </si>
  <si>
    <t>屋上面積（利用可能部分）</t>
  </si>
  <si>
    <t>受付処理欄</t>
  </si>
  <si>
    <t>㎡</t>
  </si>
  <si>
    <t>電話</t>
  </si>
  <si>
    <t>氏名</t>
  </si>
  <si>
    <t>担当者：</t>
  </si>
  <si>
    <t>印</t>
  </si>
  <si>
    <t>年月日</t>
  </si>
  <si>
    <t>住所</t>
  </si>
  <si>
    <t>住所　</t>
  </si>
  <si>
    <t>（法人にあっては、所在地、名称及び代表者）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</si>
  <si>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</si>
  <si>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</si>
  <si>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</si>
  <si>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</si>
  <si>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</si>
  <si>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</si>
  <si>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</si>
  <si>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</si>
  <si>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</si>
  <si>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</si>
  <si>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</si>
  <si>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</si>
  <si>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</si>
  <si>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</si>
  <si>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</si>
  <si>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</si>
  <si>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</si>
  <si>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</si>
  <si>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</si>
  <si>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</si>
  <si>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</si>
  <si>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</si>
  <si>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</si>
  <si>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</si>
  <si>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</si>
  <si>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</si>
  <si>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</si>
  <si>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</si>
  <si>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</si>
  <si>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</si>
  <si>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</si>
  <si>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</si>
  <si>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</si>
  <si>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</si>
  <si>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</si>
  <si>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</si>
  <si>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</si>
  <si>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</si>
  <si>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</si>
  <si>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</si>
  <si>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</si>
  <si>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</si>
  <si>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</si>
  <si>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</si>
  <si>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</si>
  <si>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</si>
  <si>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</si>
  <si>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</si>
  <si>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</si>
  <si>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</si>
  <si>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</si>
  <si>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</si>
  <si>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</si>
  <si>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</si>
  <si>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</si>
  <si>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</si>
  <si>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</si>
  <si>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</si>
  <si>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</si>
  <si>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</si>
  <si>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</si>
  <si>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</si>
  <si>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</si>
  <si>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</si>
  <si>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</si>
  <si>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</si>
  <si>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</si>
  <si>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</si>
  <si>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処　　　　　理　　　　　欄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</si>
  <si>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</si>
  <si>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</si>
  <si>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</si>
  <si>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</si>
  <si>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</si>
  <si>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</si>
  <si>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</si>
  <si>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</si>
  <si>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</si>
  <si>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</si>
  <si>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</si>
  <si>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</si>
  <si>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</si>
  <si>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</si>
  <si>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</si>
  <si>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</si>
  <si>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</si>
  <si>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</si>
  <si>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>総合設計</t>
  </si>
  <si>
    <t>※印刷は「印刷用シート（３枚目）」をご利用ください</t>
  </si>
  <si>
    <t>㎡</t>
  </si>
  <si>
    <t>緑　化　面　積</t>
  </si>
  <si>
    <t>㎡</t>
  </si>
  <si>
    <t>㎡</t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</si>
  <si>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</si>
  <si>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</si>
  <si>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</si>
  <si>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</si>
  <si>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</si>
  <si>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</si>
  <si>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</si>
  <si>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</si>
  <si>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</si>
  <si>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</si>
  <si>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</si>
  <si>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</si>
  <si>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</si>
  <si>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</si>
  <si>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</si>
  <si>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</si>
  <si>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</si>
  <si>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　　　　〒</t>
  </si>
  <si>
    <t>　　　　〒</t>
  </si>
  <si>
    <t>受　付　番　号　・　受　付　年　月　日</t>
  </si>
  <si>
    <t>空地率</t>
  </si>
  <si>
    <t>地上部</t>
  </si>
  <si>
    <t>号</t>
  </si>
  <si>
    <t>（添付図書）</t>
  </si>
  <si>
    <t>①</t>
  </si>
  <si>
    <t>②</t>
  </si>
  <si>
    <t>割増容積率①（空地等）</t>
  </si>
  <si>
    <t>割増容積率②（住宅等）</t>
  </si>
  <si>
    <t>割増容積率（合計）</t>
  </si>
  <si>
    <t>計画容積率</t>
  </si>
  <si>
    <t>建築物上部</t>
  </si>
  <si>
    <t>計画緑化率</t>
  </si>
  <si>
    <t>敷地緑化率</t>
  </si>
  <si>
    <t>空地面積</t>
  </si>
  <si>
    <t>容積率</t>
  </si>
  <si>
    <t>割増合計</t>
  </si>
  <si>
    <t>計画</t>
  </si>
  <si>
    <t>タイプ</t>
  </si>
  <si>
    <t>決定･許可</t>
  </si>
  <si>
    <t>地上</t>
  </si>
  <si>
    <t>◎ 諸制度（決定告示・許可）年月日･番号</t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</si>
  <si>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</si>
  <si>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</si>
  <si>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</si>
  <si>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</si>
  <si>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</si>
  <si>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</si>
  <si>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</si>
  <si>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</si>
  <si>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</si>
  <si>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</si>
  <si>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</si>
  <si>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</si>
  <si>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</si>
  <si>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</si>
  <si>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</si>
  <si>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</si>
  <si>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適用緑化条例</t>
  </si>
  <si>
    <t>タイプ</t>
  </si>
  <si>
    <t>緑化対象地面積</t>
  </si>
  <si>
    <t>国分寺市</t>
  </si>
  <si>
    <t>有効空地面積</t>
  </si>
  <si>
    <t>有効空地率</t>
  </si>
  <si>
    <t>建築物の主要用途</t>
  </si>
  <si>
    <t>緑化対象地</t>
  </si>
  <si>
    <t>面積</t>
  </si>
  <si>
    <t>率</t>
  </si>
  <si>
    <t>緑化基準値</t>
  </si>
  <si>
    <t>有効空地</t>
  </si>
  <si>
    <t>〔代理人・設計者〕</t>
  </si>
  <si>
    <t>〔事業者・建築主〕</t>
  </si>
  <si>
    <t>緑　化　完　了　報　告　書</t>
  </si>
  <si>
    <t>◎ 緑化計画報告書受付年月日･番号</t>
  </si>
  <si>
    <t>緑　化　完　了　報　告　書</t>
  </si>
  <si>
    <t>位置図・配置図（建築敷地、接道状況等を示すもの）、緑化の完了状況を示す平面図（屋上も含む）、立面図、</t>
  </si>
  <si>
    <t>写真、緑化面積等計算図表、建築物立面図（２面以上）、樹木等一覧表（別紙）を添付すること。</t>
  </si>
  <si>
    <t>配置図、有効（公開）空地配置図、有効（公開）空地面積表、屋上緑化を割増容積率の対象としている場合は、</t>
  </si>
  <si>
    <t>屋上平面図も添付すること。</t>
  </si>
  <si>
    <t>◎ 緑化計画書受付年月日・番号　　　　　　</t>
  </si>
  <si>
    <t>◎ 緑化完了書受付年月日・番号　　　　　　</t>
  </si>
  <si>
    <t>割増容積率の増減</t>
  </si>
  <si>
    <t>◎ 緑化計画書受付年月日・番号</t>
  </si>
  <si>
    <t>◎ 緑化計画報告書受付年月日・番号</t>
  </si>
  <si>
    <t>◎ 緑化完了書受付年月日・番号</t>
  </si>
  <si>
    <t>◎ みどりの計画書協議完了確認年月日･番号</t>
  </si>
  <si>
    <t>都市計画決定・特定行政庁</t>
  </si>
  <si>
    <t>審議会・審査会への付議</t>
  </si>
  <si>
    <t>割増容積率③（緑化率による増減）</t>
  </si>
  <si>
    <t>審議会・審査会</t>
  </si>
  <si>
    <t>基準容積率　</t>
  </si>
  <si>
    <t>容積対象面積</t>
  </si>
  <si>
    <t xml:space="preserve"> 基準容積率</t>
  </si>
  <si>
    <t>延べ面積</t>
  </si>
  <si>
    <t>空地等割増</t>
  </si>
  <si>
    <t>住宅等割増</t>
  </si>
  <si>
    <t>緑化率増減</t>
  </si>
  <si>
    <t>東京都</t>
  </si>
  <si>
    <t>基準容積率</t>
  </si>
  <si>
    <r>
      <t xml:space="preserve"> 屋上面積</t>
    </r>
    <r>
      <rPr>
        <sz val="8"/>
        <rFont val="ＭＳ Ｐ明朝"/>
        <family val="1"/>
      </rPr>
      <t>（利用可能部分）</t>
    </r>
  </si>
  <si>
    <r>
      <t>樹木</t>
    </r>
    <r>
      <rPr>
        <sz val="8"/>
        <rFont val="ＭＳ Ｐ明朝"/>
        <family val="1"/>
      </rPr>
      <t>(固定式植栽基盤）</t>
    </r>
    <r>
      <rPr>
        <sz val="10"/>
        <rFont val="ＭＳ Ｐ明朝"/>
        <family val="1"/>
      </rPr>
      <t>の面積</t>
    </r>
  </si>
  <si>
    <r>
      <t>◎ 諸制度（告示・許可）年月日・番号　　</t>
    </r>
    <r>
      <rPr>
        <sz val="11"/>
        <rFont val="ＭＳ Ｐ明朝"/>
        <family val="1"/>
      </rPr>
      <t>　　</t>
    </r>
  </si>
  <si>
    <r>
      <t>◎ みどりの計画書協議完了確認年月日・番号　　</t>
    </r>
    <r>
      <rPr>
        <sz val="11"/>
        <rFont val="ＭＳ Ｐ明朝"/>
        <family val="1"/>
      </rPr>
      <t>　　</t>
    </r>
  </si>
  <si>
    <t>　新宿区特定街区運用基準実施細目により、下記のとおり緑化完了報告書を提出します。</t>
  </si>
  <si>
    <t>　新宿区都市計画部長　殿</t>
  </si>
  <si>
    <t>新宿区特定街区運用基準実施細目により、下記のとおり緑化完了報告書を提出します。</t>
  </si>
  <si>
    <t>新宿区特定街区運用基準実施細目により、下記のとおり緑化完了報告書を提出します。</t>
  </si>
  <si>
    <r>
      <t>新宿区</t>
    </r>
  </si>
  <si>
    <t>部長　宛て</t>
  </si>
  <si>
    <t>部長</t>
  </si>
  <si>
    <t>基準建蔽率　</t>
  </si>
  <si>
    <t xml:space="preserve"> 基準建蔽率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</si>
</sst>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5"/>
      <name val="ＭＳ Ｐ明朝"/>
      <family val="1"/>
    </font>
    <font>
      <sz val="11"/>
      <color indexed="8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43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14"/>
      <name val="ＭＳ Ｐ明朝"/>
      <family val="1"/>
    </font>
    <font>
      <sz val="9.5"/>
      <name val="ＭＳ Ｐ明朝"/>
      <family val="1"/>
    </font>
    <font>
      <u val="single"/>
      <sz val="1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mediumGray">
        <bgColor indexed="43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94">
    <xf numFmtId="0" fontId="0" fillId="0" borderId="0" xfId="0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8" fillId="35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 shrinkToFi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8" fillId="33" borderId="0" xfId="0" applyFont="1" applyFill="1" applyAlignment="1" applyProtection="1">
      <alignment vertical="top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2" fillId="35" borderId="0" xfId="0" applyFont="1" applyFill="1" applyAlignment="1" applyProtection="1">
      <alignment horizontal="left"/>
      <protection/>
    </xf>
    <xf numFmtId="0" fontId="12" fillId="35" borderId="0" xfId="0" applyFont="1" applyFill="1" applyAlignment="1" applyProtection="1">
      <alignment horizontal="left" vertical="center"/>
      <protection/>
    </xf>
    <xf numFmtId="0" fontId="12" fillId="35" borderId="0" xfId="0" applyFont="1" applyFill="1" applyAlignment="1" applyProtection="1">
      <alignment horizontal="righ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178" fontId="8" fillId="35" borderId="0" xfId="0" applyNumberFormat="1" applyFont="1" applyFill="1" applyBorder="1" applyAlignment="1" applyProtection="1">
      <alignment vertical="center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shrinkToFit="1"/>
      <protection/>
    </xf>
    <xf numFmtId="188" fontId="7" fillId="33" borderId="17" xfId="49" applyNumberFormat="1" applyFont="1" applyFill="1" applyBorder="1" applyAlignment="1" applyProtection="1">
      <alignment horizontal="center" vertical="center"/>
      <protection/>
    </xf>
    <xf numFmtId="188" fontId="7" fillId="33" borderId="18" xfId="49" applyNumberFormat="1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88" fontId="7" fillId="33" borderId="19" xfId="49" applyNumberFormat="1" applyFont="1" applyFill="1" applyBorder="1" applyAlignment="1" applyProtection="1">
      <alignment horizontal="center" vertical="center"/>
      <protection/>
    </xf>
    <xf numFmtId="190" fontId="14" fillId="33" borderId="10" xfId="49" applyNumberFormat="1" applyFont="1" applyFill="1" applyBorder="1" applyAlignment="1" applyProtection="1">
      <alignment vertical="center"/>
      <protection/>
    </xf>
    <xf numFmtId="190" fontId="14" fillId="33" borderId="0" xfId="49" applyNumberFormat="1" applyFont="1" applyFill="1" applyBorder="1" applyAlignment="1" applyProtection="1">
      <alignment vertical="center"/>
      <protection/>
    </xf>
    <xf numFmtId="188" fontId="7" fillId="33" borderId="0" xfId="49" applyNumberFormat="1" applyFont="1" applyFill="1" applyBorder="1" applyAlignment="1" applyProtection="1">
      <alignment horizontal="center" vertical="center"/>
      <protection/>
    </xf>
    <xf numFmtId="188" fontId="7" fillId="33" borderId="0" xfId="49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vertical="center"/>
      <protection/>
    </xf>
    <xf numFmtId="0" fontId="7" fillId="36" borderId="18" xfId="0" applyFont="1" applyFill="1" applyBorder="1" applyAlignment="1" applyProtection="1">
      <alignment vertical="center"/>
      <protection/>
    </xf>
    <xf numFmtId="188" fontId="7" fillId="36" borderId="17" xfId="49" applyNumberFormat="1" applyFont="1" applyFill="1" applyBorder="1" applyAlignment="1" applyProtection="1">
      <alignment horizontal="center" vertical="center"/>
      <protection/>
    </xf>
    <xf numFmtId="188" fontId="7" fillId="36" borderId="18" xfId="49" applyNumberFormat="1" applyFont="1" applyFill="1" applyBorder="1" applyAlignment="1" applyProtection="1">
      <alignment vertical="center"/>
      <protection/>
    </xf>
    <xf numFmtId="188" fontId="7" fillId="37" borderId="0" xfId="49" applyNumberFormat="1" applyFont="1" applyFill="1" applyBorder="1" applyAlignment="1" applyProtection="1">
      <alignment vertical="center"/>
      <protection/>
    </xf>
    <xf numFmtId="0" fontId="7" fillId="37" borderId="0" xfId="0" applyFont="1" applyFill="1" applyBorder="1" applyAlignment="1" applyProtection="1">
      <alignment vertical="center"/>
      <protection/>
    </xf>
    <xf numFmtId="0" fontId="7" fillId="37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38" fontId="7" fillId="33" borderId="0" xfId="49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91" fontId="7" fillId="36" borderId="15" xfId="0" applyNumberFormat="1" applyFont="1" applyFill="1" applyBorder="1" applyAlignment="1" applyProtection="1">
      <alignment horizontal="left" vertical="center"/>
      <protection/>
    </xf>
    <xf numFmtId="0" fontId="7" fillId="36" borderId="20" xfId="0" applyFont="1" applyFill="1" applyBorder="1" applyAlignment="1" applyProtection="1">
      <alignment horizontal="center" vertical="center"/>
      <protection/>
    </xf>
    <xf numFmtId="38" fontId="7" fillId="37" borderId="0" xfId="49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 shrinkToFit="1"/>
      <protection/>
    </xf>
    <xf numFmtId="193" fontId="8" fillId="35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vertical="center" shrinkToFit="1"/>
      <protection/>
    </xf>
    <xf numFmtId="0" fontId="7" fillId="36" borderId="21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10" fontId="8" fillId="35" borderId="0" xfId="0" applyNumberFormat="1" applyFont="1" applyFill="1" applyBorder="1" applyAlignment="1" applyProtection="1">
      <alignment vertical="center"/>
      <protection/>
    </xf>
    <xf numFmtId="0" fontId="7" fillId="36" borderId="15" xfId="0" applyFont="1" applyFill="1" applyBorder="1" applyAlignment="1" applyProtection="1">
      <alignment horizontal="left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 applyProtection="1">
      <alignment vertical="center"/>
      <protection/>
    </xf>
    <xf numFmtId="191" fontId="14" fillId="36" borderId="22" xfId="0" applyNumberFormat="1" applyFont="1" applyFill="1" applyBorder="1" applyAlignment="1" applyProtection="1">
      <alignment horizontal="right" vertical="center"/>
      <protection/>
    </xf>
    <xf numFmtId="0" fontId="7" fillId="36" borderId="17" xfId="0" applyFont="1" applyFill="1" applyBorder="1" applyAlignment="1" applyProtection="1">
      <alignment horizontal="center" vertical="center"/>
      <protection/>
    </xf>
    <xf numFmtId="0" fontId="12" fillId="36" borderId="15" xfId="0" applyFont="1" applyFill="1" applyBorder="1" applyAlignment="1" applyProtection="1">
      <alignment vertical="center"/>
      <protection/>
    </xf>
    <xf numFmtId="0" fontId="12" fillId="36" borderId="22" xfId="0" applyFont="1" applyFill="1" applyBorder="1" applyAlignment="1" applyProtection="1">
      <alignment vertical="center"/>
      <protection/>
    </xf>
    <xf numFmtId="0" fontId="12" fillId="36" borderId="18" xfId="0" applyFont="1" applyFill="1" applyBorder="1" applyAlignment="1" applyProtection="1">
      <alignment horizontal="left" vertical="center"/>
      <protection/>
    </xf>
    <xf numFmtId="0" fontId="7" fillId="36" borderId="23" xfId="0" applyFont="1" applyFill="1" applyBorder="1" applyAlignment="1" applyProtection="1">
      <alignment horizontal="center" vertical="center"/>
      <protection/>
    </xf>
    <xf numFmtId="0" fontId="12" fillId="36" borderId="24" xfId="0" applyFont="1" applyFill="1" applyBorder="1" applyAlignment="1" applyProtection="1">
      <alignment vertical="center"/>
      <protection/>
    </xf>
    <xf numFmtId="0" fontId="12" fillId="36" borderId="25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180" fontId="8" fillId="35" borderId="0" xfId="42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177" fontId="8" fillId="33" borderId="0" xfId="0" applyNumberFormat="1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49" fontId="7" fillId="33" borderId="0" xfId="0" applyNumberFormat="1" applyFont="1" applyFill="1" applyBorder="1" applyAlignment="1" applyProtection="1">
      <alignment horizontal="center" vertical="center" shrinkToFit="1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177" fontId="8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195" fontId="7" fillId="33" borderId="10" xfId="0" applyNumberFormat="1" applyFont="1" applyFill="1" applyBorder="1" applyAlignment="1" applyProtection="1">
      <alignment vertical="center" shrinkToFit="1"/>
      <protection/>
    </xf>
    <xf numFmtId="195" fontId="7" fillId="33" borderId="0" xfId="0" applyNumberFormat="1" applyFont="1" applyFill="1" applyBorder="1" applyAlignment="1" applyProtection="1">
      <alignment vertical="center" shrinkToFit="1"/>
      <protection/>
    </xf>
    <xf numFmtId="193" fontId="17" fillId="33" borderId="0" xfId="0" applyNumberFormat="1" applyFont="1" applyFill="1" applyAlignment="1" applyProtection="1">
      <alignment vertical="center"/>
      <protection/>
    </xf>
    <xf numFmtId="191" fontId="17" fillId="33" borderId="16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shrinkToFit="1"/>
      <protection/>
    </xf>
    <xf numFmtId="10" fontId="8" fillId="33" borderId="0" xfId="0" applyNumberFormat="1" applyFont="1" applyFill="1" applyBorder="1" applyAlignment="1" applyProtection="1">
      <alignment vertical="center" shrinkToFit="1"/>
      <protection/>
    </xf>
    <xf numFmtId="10" fontId="8" fillId="33" borderId="0" xfId="0" applyNumberFormat="1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58" fontId="8" fillId="0" borderId="0" xfId="58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vertical="center" shrinkToFit="1"/>
    </xf>
    <xf numFmtId="0" fontId="7" fillId="38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188" fontId="8" fillId="0" borderId="33" xfId="49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34" borderId="25" xfId="0" applyFont="1" applyFill="1" applyBorder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38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9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0" fillId="39" borderId="0" xfId="0" applyFont="1" applyFill="1" applyAlignment="1">
      <alignment vertical="center"/>
    </xf>
    <xf numFmtId="0" fontId="7" fillId="39" borderId="0" xfId="0" applyFont="1" applyFill="1" applyAlignment="1">
      <alignment vertical="center"/>
    </xf>
    <xf numFmtId="0" fontId="7" fillId="39" borderId="0" xfId="0" applyFont="1" applyFill="1" applyBorder="1" applyAlignment="1">
      <alignment vertical="center"/>
    </xf>
    <xf numFmtId="0" fontId="8" fillId="39" borderId="0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>
      <alignment vertical="center"/>
    </xf>
    <xf numFmtId="0" fontId="19" fillId="34" borderId="0" xfId="0" applyFont="1" applyFill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0" fontId="15" fillId="33" borderId="0" xfId="0" applyFont="1" applyFill="1" applyAlignment="1" applyProtection="1">
      <alignment vertical="center"/>
      <protection/>
    </xf>
    <xf numFmtId="0" fontId="7" fillId="40" borderId="0" xfId="0" applyFont="1" applyFill="1" applyAlignment="1" applyProtection="1">
      <alignment horizontal="center" vertical="center"/>
      <protection locked="0"/>
    </xf>
    <xf numFmtId="176" fontId="11" fillId="34" borderId="24" xfId="0" applyNumberFormat="1" applyFont="1" applyFill="1" applyBorder="1" applyAlignment="1" applyProtection="1">
      <alignment horizontal="center" vertical="center" shrinkToFit="1"/>
      <protection locked="0"/>
    </xf>
    <xf numFmtId="176" fontId="11" fillId="34" borderId="25" xfId="0" applyNumberFormat="1" applyFont="1" applyFill="1" applyBorder="1" applyAlignment="1" applyProtection="1">
      <alignment horizontal="center" vertical="center" shrinkToFit="1"/>
      <protection locked="0"/>
    </xf>
    <xf numFmtId="176" fontId="11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4" xfId="0" applyFont="1" applyFill="1" applyBorder="1" applyAlignment="1" applyProtection="1">
      <alignment horizontal="center" vertical="center" shrinkToFit="1"/>
      <protection locked="0"/>
    </xf>
    <xf numFmtId="0" fontId="11" fillId="34" borderId="25" xfId="0" applyFont="1" applyFill="1" applyBorder="1" applyAlignment="1" applyProtection="1">
      <alignment horizontal="center" vertical="center" shrinkToFit="1"/>
      <protection locked="0"/>
    </xf>
    <xf numFmtId="0" fontId="11" fillId="34" borderId="23" xfId="0" applyFont="1" applyFill="1" applyBorder="1" applyAlignment="1" applyProtection="1">
      <alignment horizontal="center" vertical="center" shrinkToFit="1"/>
      <protection locked="0"/>
    </xf>
    <xf numFmtId="0" fontId="8" fillId="33" borderId="24" xfId="0" applyFont="1" applyFill="1" applyBorder="1" applyAlignment="1" applyProtection="1">
      <alignment horizontal="center" vertical="center" shrinkToFit="1"/>
      <protection/>
    </xf>
    <xf numFmtId="0" fontId="8" fillId="33" borderId="25" xfId="0" applyFont="1" applyFill="1" applyBorder="1" applyAlignment="1" applyProtection="1">
      <alignment horizontal="center" vertical="center" shrinkToFit="1"/>
      <protection/>
    </xf>
    <xf numFmtId="0" fontId="8" fillId="33" borderId="23" xfId="0" applyFont="1" applyFill="1" applyBorder="1" applyAlignment="1" applyProtection="1">
      <alignment horizontal="center" vertical="center" shrinkToFit="1"/>
      <protection/>
    </xf>
    <xf numFmtId="193" fontId="11" fillId="34" borderId="24" xfId="0" applyNumberFormat="1" applyFont="1" applyFill="1" applyBorder="1" applyAlignment="1" applyProtection="1">
      <alignment horizontal="center" vertical="center" shrinkToFit="1"/>
      <protection locked="0"/>
    </xf>
    <xf numFmtId="193" fontId="11" fillId="34" borderId="25" xfId="0" applyNumberFormat="1" applyFont="1" applyFill="1" applyBorder="1" applyAlignment="1" applyProtection="1">
      <alignment horizontal="center" vertical="center" shrinkToFit="1"/>
      <protection locked="0"/>
    </xf>
    <xf numFmtId="193" fontId="11" fillId="34" borderId="23" xfId="0" applyNumberFormat="1" applyFont="1" applyFill="1" applyBorder="1" applyAlignment="1" applyProtection="1">
      <alignment horizontal="center" vertical="center" shrinkToFit="1"/>
      <protection locked="0"/>
    </xf>
    <xf numFmtId="10" fontId="8" fillId="41" borderId="24" xfId="0" applyNumberFormat="1" applyFont="1" applyFill="1" applyBorder="1" applyAlignment="1" applyProtection="1">
      <alignment horizontal="right" vertical="center"/>
      <protection/>
    </xf>
    <xf numFmtId="10" fontId="8" fillId="41" borderId="25" xfId="0" applyNumberFormat="1" applyFont="1" applyFill="1" applyBorder="1" applyAlignment="1" applyProtection="1">
      <alignment horizontal="right" vertical="center"/>
      <protection/>
    </xf>
    <xf numFmtId="10" fontId="8" fillId="41" borderId="23" xfId="0" applyNumberFormat="1" applyFont="1" applyFill="1" applyBorder="1" applyAlignment="1" applyProtection="1">
      <alignment horizontal="right" vertical="center"/>
      <protection/>
    </xf>
    <xf numFmtId="10" fontId="8" fillId="41" borderId="42" xfId="0" applyNumberFormat="1" applyFont="1" applyFill="1" applyBorder="1" applyAlignment="1" applyProtection="1">
      <alignment horizontal="right" vertical="center"/>
      <protection/>
    </xf>
    <xf numFmtId="0" fontId="8" fillId="33" borderId="42" xfId="0" applyNumberFormat="1" applyFont="1" applyFill="1" applyBorder="1" applyAlignment="1" applyProtection="1">
      <alignment horizontal="center" vertical="center" shrinkToFit="1"/>
      <protection/>
    </xf>
    <xf numFmtId="0" fontId="7" fillId="33" borderId="42" xfId="0" applyFont="1" applyFill="1" applyBorder="1" applyAlignment="1" applyProtection="1">
      <alignment horizontal="center" vertical="center" shrinkToFit="1"/>
      <protection/>
    </xf>
    <xf numFmtId="180" fontId="7" fillId="42" borderId="42" xfId="0" applyNumberFormat="1" applyFont="1" applyFill="1" applyBorder="1" applyAlignment="1" applyProtection="1">
      <alignment horizontal="center" vertical="center" shrinkToFit="1"/>
      <protection/>
    </xf>
    <xf numFmtId="180" fontId="7" fillId="34" borderId="24" xfId="0" applyNumberFormat="1" applyFont="1" applyFill="1" applyBorder="1" applyAlignment="1" applyProtection="1">
      <alignment horizontal="center" vertical="center" shrinkToFit="1"/>
      <protection locked="0"/>
    </xf>
    <xf numFmtId="180" fontId="7" fillId="34" borderId="25" xfId="0" applyNumberFormat="1" applyFont="1" applyFill="1" applyBorder="1" applyAlignment="1" applyProtection="1">
      <alignment horizontal="center" vertical="center" shrinkToFit="1"/>
      <protection locked="0"/>
    </xf>
    <xf numFmtId="180" fontId="7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42" xfId="0" applyFont="1" applyFill="1" applyBorder="1" applyAlignment="1" applyProtection="1">
      <alignment horizontal="center" vertical="center" shrinkToFit="1"/>
      <protection/>
    </xf>
    <xf numFmtId="0" fontId="8" fillId="42" borderId="42" xfId="0" applyFont="1" applyFill="1" applyBorder="1" applyAlignment="1" applyProtection="1">
      <alignment horizontal="center" vertical="center" shrinkToFit="1"/>
      <protection/>
    </xf>
    <xf numFmtId="10" fontId="11" fillId="42" borderId="24" xfId="0" applyNumberFormat="1" applyFont="1" applyFill="1" applyBorder="1" applyAlignment="1" applyProtection="1">
      <alignment horizontal="center" vertical="center" shrinkToFit="1"/>
      <protection/>
    </xf>
    <xf numFmtId="10" fontId="11" fillId="42" borderId="25" xfId="0" applyNumberFormat="1" applyFont="1" applyFill="1" applyBorder="1" applyAlignment="1" applyProtection="1">
      <alignment horizontal="center" vertical="center" shrinkToFit="1"/>
      <protection/>
    </xf>
    <xf numFmtId="10" fontId="11" fillId="42" borderId="23" xfId="0" applyNumberFormat="1" applyFont="1" applyFill="1" applyBorder="1" applyAlignment="1" applyProtection="1">
      <alignment horizontal="center" vertical="center" shrinkToFit="1"/>
      <protection/>
    </xf>
    <xf numFmtId="195" fontId="8" fillId="33" borderId="42" xfId="0" applyNumberFormat="1" applyFont="1" applyFill="1" applyBorder="1" applyAlignment="1" applyProtection="1">
      <alignment horizontal="center" vertical="center" shrinkToFit="1"/>
      <protection/>
    </xf>
    <xf numFmtId="193" fontId="8" fillId="41" borderId="42" xfId="0" applyNumberFormat="1" applyFont="1" applyFill="1" applyBorder="1" applyAlignment="1" applyProtection="1">
      <alignment horizontal="right" vertical="center" shrinkToFit="1"/>
      <protection/>
    </xf>
    <xf numFmtId="10" fontId="8" fillId="41" borderId="24" xfId="0" applyNumberFormat="1" applyFont="1" applyFill="1" applyBorder="1" applyAlignment="1" applyProtection="1">
      <alignment horizontal="center" vertical="center" shrinkToFit="1"/>
      <protection/>
    </xf>
    <xf numFmtId="10" fontId="8" fillId="41" borderId="25" xfId="0" applyNumberFormat="1" applyFont="1" applyFill="1" applyBorder="1" applyAlignment="1" applyProtection="1">
      <alignment horizontal="center" vertical="center" shrinkToFit="1"/>
      <protection/>
    </xf>
    <xf numFmtId="10" fontId="8" fillId="41" borderId="23" xfId="0" applyNumberFormat="1" applyFont="1" applyFill="1" applyBorder="1" applyAlignment="1" applyProtection="1">
      <alignment horizontal="center" vertical="center" shrinkToFit="1"/>
      <protection/>
    </xf>
    <xf numFmtId="10" fontId="7" fillId="41" borderId="42" xfId="0" applyNumberFormat="1" applyFont="1" applyFill="1" applyBorder="1" applyAlignment="1" applyProtection="1">
      <alignment horizontal="right" vertical="center" shrinkToFit="1"/>
      <protection/>
    </xf>
    <xf numFmtId="180" fontId="7" fillId="43" borderId="24" xfId="0" applyNumberFormat="1" applyFont="1" applyFill="1" applyBorder="1" applyAlignment="1" applyProtection="1">
      <alignment horizontal="center" vertical="center" shrinkToFit="1"/>
      <protection locked="0"/>
    </xf>
    <xf numFmtId="180" fontId="7" fillId="43" borderId="25" xfId="0" applyNumberFormat="1" applyFont="1" applyFill="1" applyBorder="1" applyAlignment="1" applyProtection="1">
      <alignment horizontal="center" vertical="center" shrinkToFit="1"/>
      <protection locked="0"/>
    </xf>
    <xf numFmtId="180" fontId="7" fillId="43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0" xfId="0" applyFont="1" applyFill="1" applyBorder="1" applyAlignment="1" applyProtection="1">
      <alignment horizontal="center" vertical="center"/>
      <protection/>
    </xf>
    <xf numFmtId="10" fontId="14" fillId="0" borderId="18" xfId="0" applyNumberFormat="1" applyFont="1" applyFill="1" applyBorder="1" applyAlignment="1" applyProtection="1">
      <alignment horizontal="center" vertical="center" shrinkToFit="1"/>
      <protection locked="0"/>
    </xf>
    <xf numFmtId="10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10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191" fontId="14" fillId="0" borderId="18" xfId="49" applyNumberFormat="1" applyFont="1" applyFill="1" applyBorder="1" applyAlignment="1" applyProtection="1">
      <alignment horizontal="right" vertical="center" shrinkToFit="1"/>
      <protection locked="0"/>
    </xf>
    <xf numFmtId="191" fontId="14" fillId="0" borderId="19" xfId="49" applyNumberFormat="1" applyFont="1" applyFill="1" applyBorder="1" applyAlignment="1" applyProtection="1">
      <alignment horizontal="right" vertical="center" shrinkToFit="1"/>
      <protection locked="0"/>
    </xf>
    <xf numFmtId="190" fontId="14" fillId="0" borderId="18" xfId="49" applyNumberFormat="1" applyFont="1" applyFill="1" applyBorder="1" applyAlignment="1" applyProtection="1">
      <alignment horizontal="right" vertical="center" shrinkToFit="1"/>
      <protection locked="0"/>
    </xf>
    <xf numFmtId="190" fontId="14" fillId="0" borderId="19" xfId="49" applyNumberFormat="1" applyFont="1" applyFill="1" applyBorder="1" applyAlignment="1" applyProtection="1">
      <alignment horizontal="right" vertical="center" shrinkToFit="1"/>
      <protection locked="0"/>
    </xf>
    <xf numFmtId="190" fontId="14" fillId="33" borderId="19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0" xfId="0" applyNumberFormat="1" applyFont="1" applyFill="1" applyBorder="1" applyAlignment="1" applyProtection="1">
      <alignment horizontal="center" vertical="center" shrinkToFit="1"/>
      <protection/>
    </xf>
    <xf numFmtId="180" fontId="7" fillId="34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Fill="1" applyBorder="1" applyAlignment="1" applyProtection="1">
      <alignment horizontal="left" vertical="center" shrinkToFit="1"/>
      <protection locked="0"/>
    </xf>
    <xf numFmtId="0" fontId="7" fillId="0" borderId="23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left" vertical="center" shrinkToFit="1"/>
      <protection locked="0"/>
    </xf>
    <xf numFmtId="0" fontId="8" fillId="0" borderId="24" xfId="0" applyFont="1" applyFill="1" applyBorder="1" applyAlignment="1" applyProtection="1">
      <alignment horizontal="left"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Border="1" applyAlignment="1" applyProtection="1">
      <alignment horizontal="left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38" fontId="14" fillId="33" borderId="0" xfId="49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44" xfId="0" applyFont="1" applyFill="1" applyBorder="1" applyAlignment="1" applyProtection="1">
      <alignment horizontal="center" vertical="center" textRotation="255"/>
      <protection/>
    </xf>
    <xf numFmtId="0" fontId="7" fillId="33" borderId="45" xfId="0" applyFont="1" applyFill="1" applyBorder="1" applyAlignment="1" applyProtection="1">
      <alignment horizontal="center" vertical="center" textRotation="255"/>
      <protection/>
    </xf>
    <xf numFmtId="0" fontId="8" fillId="0" borderId="46" xfId="0" applyFont="1" applyFill="1" applyBorder="1" applyAlignment="1" applyProtection="1">
      <alignment horizontal="left" vertical="center" shrinkToFit="1"/>
      <protection locked="0"/>
    </xf>
    <xf numFmtId="0" fontId="8" fillId="0" borderId="47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horizontal="left"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191" fontId="14" fillId="36" borderId="22" xfId="0" applyNumberFormat="1" applyFont="1" applyFill="1" applyBorder="1" applyAlignment="1" applyProtection="1">
      <alignment horizontal="right" vertical="center" shrinkToFit="1"/>
      <protection/>
    </xf>
    <xf numFmtId="188" fontId="7" fillId="36" borderId="18" xfId="49" applyNumberFormat="1" applyFont="1" applyFill="1" applyBorder="1" applyAlignment="1" applyProtection="1">
      <alignment horizontal="center" vertical="center"/>
      <protection/>
    </xf>
    <xf numFmtId="188" fontId="7" fillId="36" borderId="19" xfId="49" applyNumberFormat="1" applyFont="1" applyFill="1" applyBorder="1" applyAlignment="1" applyProtection="1">
      <alignment horizontal="center" vertical="center"/>
      <protection/>
    </xf>
    <xf numFmtId="190" fontId="14" fillId="36" borderId="19" xfId="49" applyNumberFormat="1" applyFont="1" applyFill="1" applyBorder="1" applyAlignment="1" applyProtection="1">
      <alignment horizontal="right" vertical="center" shrinkToFit="1"/>
      <protection/>
    </xf>
    <xf numFmtId="0" fontId="8" fillId="33" borderId="25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 shrinkToFit="1"/>
      <protection locked="0"/>
    </xf>
    <xf numFmtId="179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7" fillId="0" borderId="2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8" fillId="0" borderId="24" xfId="0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vertical="center" shrinkToFit="1"/>
      <protection locked="0"/>
    </xf>
    <xf numFmtId="191" fontId="14" fillId="36" borderId="13" xfId="0" applyNumberFormat="1" applyFont="1" applyFill="1" applyBorder="1" applyAlignment="1" applyProtection="1">
      <alignment horizontal="right" vertical="center"/>
      <protection/>
    </xf>
    <xf numFmtId="191" fontId="14" fillId="36" borderId="31" xfId="0" applyNumberFormat="1" applyFont="1" applyFill="1" applyBorder="1" applyAlignment="1" applyProtection="1">
      <alignment horizontal="right" vertical="center"/>
      <protection/>
    </xf>
    <xf numFmtId="0" fontId="7" fillId="33" borderId="11" xfId="0" applyFont="1" applyFill="1" applyBorder="1" applyAlignment="1" applyProtection="1">
      <alignment horizontal="distributed" vertical="center"/>
      <protection/>
    </xf>
    <xf numFmtId="0" fontId="7" fillId="33" borderId="47" xfId="0" applyFont="1" applyFill="1" applyBorder="1" applyAlignment="1" applyProtection="1">
      <alignment horizontal="distributed" vertical="center"/>
      <protection/>
    </xf>
    <xf numFmtId="0" fontId="7" fillId="33" borderId="48" xfId="0" applyFont="1" applyFill="1" applyBorder="1" applyAlignment="1" applyProtection="1">
      <alignment horizontal="distributed" vertical="center"/>
      <protection/>
    </xf>
    <xf numFmtId="191" fontId="14" fillId="36" borderId="25" xfId="0" applyNumberFormat="1" applyFont="1" applyFill="1" applyBorder="1" applyAlignment="1" applyProtection="1">
      <alignment horizontal="right" vertical="center" shrinkToFit="1"/>
      <protection/>
    </xf>
    <xf numFmtId="191" fontId="14" fillId="36" borderId="22" xfId="0" applyNumberFormat="1" applyFont="1" applyFill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distributed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191" fontId="14" fillId="0" borderId="13" xfId="0" applyNumberFormat="1" applyFont="1" applyFill="1" applyBorder="1" applyAlignment="1" applyProtection="1">
      <alignment horizontal="right" vertical="center" shrinkToFit="1"/>
      <protection locked="0"/>
    </xf>
    <xf numFmtId="191" fontId="14" fillId="0" borderId="31" xfId="0" applyNumberFormat="1" applyFont="1" applyFill="1" applyBorder="1" applyAlignment="1" applyProtection="1">
      <alignment horizontal="right" vertical="center" shrinkToFit="1"/>
      <protection locked="0"/>
    </xf>
    <xf numFmtId="38" fontId="14" fillId="37" borderId="0" xfId="49" applyFont="1" applyFill="1" applyBorder="1" applyAlignment="1" applyProtection="1">
      <alignment horizontal="right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vertical="center"/>
      <protection/>
    </xf>
    <xf numFmtId="0" fontId="7" fillId="33" borderId="45" xfId="0" applyFont="1" applyFill="1" applyBorder="1" applyAlignment="1" applyProtection="1">
      <alignment vertical="center"/>
      <protection/>
    </xf>
    <xf numFmtId="190" fontId="14" fillId="36" borderId="19" xfId="49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horizontal="distributed" vertical="center"/>
      <protection/>
    </xf>
    <xf numFmtId="191" fontId="14" fillId="36" borderId="25" xfId="0" applyNumberFormat="1" applyFont="1" applyFill="1" applyBorder="1" applyAlignment="1" applyProtection="1">
      <alignment horizontal="right" vertical="center"/>
      <protection/>
    </xf>
    <xf numFmtId="190" fontId="14" fillId="33" borderId="0" xfId="49" applyNumberFormat="1" applyFont="1" applyFill="1" applyBorder="1" applyAlignment="1" applyProtection="1">
      <alignment horizontal="right" vertical="center"/>
      <protection/>
    </xf>
    <xf numFmtId="9" fontId="14" fillId="37" borderId="0" xfId="0" applyNumberFormat="1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 applyProtection="1">
      <alignment horizontal="center" vertical="center"/>
      <protection/>
    </xf>
    <xf numFmtId="190" fontId="15" fillId="37" borderId="0" xfId="49" applyNumberFormat="1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 applyProtection="1">
      <alignment horizontal="left" vertical="center"/>
      <protection/>
    </xf>
    <xf numFmtId="0" fontId="7" fillId="36" borderId="44" xfId="0" applyFont="1" applyFill="1" applyBorder="1" applyAlignment="1" applyProtection="1">
      <alignment horizontal="left" vertical="center"/>
      <protection/>
    </xf>
    <xf numFmtId="0" fontId="7" fillId="36" borderId="11" xfId="0" applyFont="1" applyFill="1" applyBorder="1" applyAlignment="1" applyProtection="1">
      <alignment horizontal="left" vertical="center"/>
      <protection/>
    </xf>
    <xf numFmtId="6" fontId="7" fillId="36" borderId="11" xfId="58" applyFont="1" applyFill="1" applyBorder="1" applyAlignment="1" applyProtection="1">
      <alignment horizontal="left" vertical="center"/>
      <protection/>
    </xf>
    <xf numFmtId="6" fontId="7" fillId="36" borderId="26" xfId="58" applyFont="1" applyFill="1" applyBorder="1" applyAlignment="1" applyProtection="1">
      <alignment horizontal="left" vertical="center"/>
      <protection/>
    </xf>
    <xf numFmtId="6" fontId="7" fillId="36" borderId="12" xfId="58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center" vertical="center" shrinkToFit="1"/>
      <protection/>
    </xf>
    <xf numFmtId="0" fontId="7" fillId="33" borderId="25" xfId="0" applyFont="1" applyFill="1" applyBorder="1" applyAlignment="1" applyProtection="1">
      <alignment horizontal="center" vertical="center" shrinkToFit="1"/>
      <protection/>
    </xf>
    <xf numFmtId="0" fontId="10" fillId="33" borderId="24" xfId="0" applyFont="1" applyFill="1" applyBorder="1" applyAlignment="1" applyProtection="1">
      <alignment horizontal="center" vertical="center" shrinkToFit="1"/>
      <protection/>
    </xf>
    <xf numFmtId="0" fontId="10" fillId="33" borderId="25" xfId="0" applyFont="1" applyFill="1" applyBorder="1" applyAlignment="1" applyProtection="1">
      <alignment horizontal="center" vertical="center" shrinkToFit="1"/>
      <protection/>
    </xf>
    <xf numFmtId="0" fontId="10" fillId="33" borderId="23" xfId="0" applyFont="1" applyFill="1" applyBorder="1" applyAlignment="1" applyProtection="1">
      <alignment horizontal="center" vertical="center" shrinkToFit="1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44" borderId="13" xfId="0" applyFont="1" applyFill="1" applyBorder="1" applyAlignment="1" applyProtection="1">
      <alignment horizontal="center" vertical="center"/>
      <protection/>
    </xf>
    <xf numFmtId="0" fontId="7" fillId="44" borderId="31" xfId="0" applyFont="1" applyFill="1" applyBorder="1" applyAlignment="1" applyProtection="1">
      <alignment horizontal="center" vertical="center"/>
      <protection/>
    </xf>
    <xf numFmtId="0" fontId="7" fillId="44" borderId="14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193" fontId="8" fillId="33" borderId="42" xfId="0" applyNumberFormat="1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179" fontId="8" fillId="33" borderId="0" xfId="0" applyNumberFormat="1" applyFont="1" applyFill="1" applyBorder="1" applyAlignment="1" applyProtection="1">
      <alignment horizontal="center" vertical="center" shrinkToFit="1"/>
      <protection/>
    </xf>
    <xf numFmtId="179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7" fillId="34" borderId="24" xfId="0" applyFont="1" applyFill="1" applyBorder="1" applyAlignment="1" applyProtection="1">
      <alignment horizontal="center" vertical="center" shrinkToFit="1"/>
      <protection locked="0"/>
    </xf>
    <xf numFmtId="0" fontId="7" fillId="34" borderId="25" xfId="0" applyFont="1" applyFill="1" applyBorder="1" applyAlignment="1" applyProtection="1">
      <alignment horizontal="center" vertical="center" shrinkToFit="1"/>
      <protection locked="0"/>
    </xf>
    <xf numFmtId="0" fontId="7" fillId="34" borderId="23" xfId="0" applyFont="1" applyFill="1" applyBorder="1" applyAlignment="1" applyProtection="1">
      <alignment horizontal="center" vertical="center" shrinkToFit="1"/>
      <protection locked="0"/>
    </xf>
    <xf numFmtId="49" fontId="8" fillId="33" borderId="42" xfId="0" applyNumberFormat="1" applyFont="1" applyFill="1" applyBorder="1" applyAlignment="1" applyProtection="1">
      <alignment horizontal="center" vertical="center" shrinkToFit="1"/>
      <protection/>
    </xf>
    <xf numFmtId="179" fontId="8" fillId="0" borderId="25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left" vertical="center"/>
      <protection locked="0"/>
    </xf>
    <xf numFmtId="0" fontId="8" fillId="34" borderId="0" xfId="0" applyFont="1" applyFill="1" applyAlignment="1" applyProtection="1">
      <alignment horizontal="left" vertical="center" wrapText="1"/>
      <protection locked="0"/>
    </xf>
    <xf numFmtId="0" fontId="7" fillId="34" borderId="0" xfId="0" applyFont="1" applyFill="1" applyAlignment="1" applyProtection="1">
      <alignment horizontal="left" vertical="center" wrapText="1"/>
      <protection locked="0"/>
    </xf>
    <xf numFmtId="179" fontId="7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30" xfId="0" applyFont="1" applyFill="1" applyBorder="1" applyAlignment="1" applyProtection="1">
      <alignment horizontal="center" vertical="center" shrinkToFit="1"/>
      <protection locked="0"/>
    </xf>
    <xf numFmtId="0" fontId="7" fillId="34" borderId="31" xfId="0" applyFont="1" applyFill="1" applyBorder="1" applyAlignment="1" applyProtection="1">
      <alignment horizontal="center" vertical="center" shrinkToFit="1"/>
      <protection locked="0"/>
    </xf>
    <xf numFmtId="0" fontId="7" fillId="34" borderId="36" xfId="0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8" fillId="4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9" fontId="7" fillId="0" borderId="24" xfId="0" applyNumberFormat="1" applyFont="1" applyFill="1" applyBorder="1" applyAlignment="1" applyProtection="1">
      <alignment horizontal="center" vertical="center" shrinkToFit="1"/>
      <protection/>
    </xf>
    <xf numFmtId="9" fontId="7" fillId="0" borderId="25" xfId="0" applyNumberFormat="1" applyFont="1" applyFill="1" applyBorder="1" applyAlignment="1" applyProtection="1">
      <alignment horizontal="center" vertical="center" shrinkToFit="1"/>
      <protection/>
    </xf>
    <xf numFmtId="9" fontId="7" fillId="0" borderId="23" xfId="0" applyNumberFormat="1" applyFont="1" applyFill="1" applyBorder="1" applyAlignment="1" applyProtection="1">
      <alignment horizontal="center" vertical="center" shrinkToFit="1"/>
      <protection/>
    </xf>
    <xf numFmtId="10" fontId="7" fillId="0" borderId="24" xfId="0" applyNumberFormat="1" applyFont="1" applyFill="1" applyBorder="1" applyAlignment="1" applyProtection="1">
      <alignment horizontal="right" vertical="center" shrinkToFit="1"/>
      <protection/>
    </xf>
    <xf numFmtId="10" fontId="7" fillId="0" borderId="25" xfId="0" applyNumberFormat="1" applyFont="1" applyFill="1" applyBorder="1" applyAlignment="1" applyProtection="1">
      <alignment horizontal="right" vertical="center" shrinkToFit="1"/>
      <protection/>
    </xf>
    <xf numFmtId="10" fontId="7" fillId="0" borderId="23" xfId="0" applyNumberFormat="1" applyFont="1" applyFill="1" applyBorder="1" applyAlignment="1" applyProtection="1">
      <alignment horizontal="right" vertical="center" shrinkToFit="1"/>
      <protection/>
    </xf>
    <xf numFmtId="0" fontId="8" fillId="0" borderId="42" xfId="0" applyFont="1" applyFill="1" applyBorder="1" applyAlignment="1">
      <alignment horizontal="center" vertical="center"/>
    </xf>
    <xf numFmtId="193" fontId="7" fillId="0" borderId="42" xfId="0" applyNumberFormat="1" applyFont="1" applyFill="1" applyBorder="1" applyAlignment="1" applyProtection="1">
      <alignment horizontal="right" vertical="center" shrinkToFit="1"/>
      <protection/>
    </xf>
    <xf numFmtId="0" fontId="8" fillId="0" borderId="42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181" fontId="8" fillId="0" borderId="19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186" fontId="8" fillId="0" borderId="0" xfId="0" applyNumberFormat="1" applyFont="1" applyFill="1" applyBorder="1" applyAlignment="1">
      <alignment horizontal="right" vertical="center"/>
    </xf>
    <xf numFmtId="190" fontId="8" fillId="0" borderId="31" xfId="49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9" fontId="8" fillId="0" borderId="0" xfId="0" applyNumberFormat="1" applyFont="1" applyFill="1" applyAlignment="1">
      <alignment horizontal="center" vertical="center" shrinkToFit="1"/>
    </xf>
    <xf numFmtId="0" fontId="16" fillId="0" borderId="54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9" fontId="8" fillId="0" borderId="19" xfId="0" applyNumberFormat="1" applyFont="1" applyFill="1" applyBorder="1" applyAlignment="1">
      <alignment horizontal="center" vertical="center" shrinkToFit="1"/>
    </xf>
    <xf numFmtId="191" fontId="8" fillId="0" borderId="19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8" fillId="0" borderId="45" xfId="0" applyFont="1" applyFill="1" applyBorder="1" applyAlignment="1">
      <alignment horizontal="center" vertical="center" shrinkToFit="1"/>
    </xf>
    <xf numFmtId="10" fontId="7" fillId="0" borderId="24" xfId="0" applyNumberFormat="1" applyFont="1" applyFill="1" applyBorder="1" applyAlignment="1" applyProtection="1">
      <alignment horizontal="center" vertical="center" shrinkToFit="1"/>
      <protection/>
    </xf>
    <xf numFmtId="10" fontId="7" fillId="0" borderId="25" xfId="0" applyNumberFormat="1" applyFont="1" applyFill="1" applyBorder="1" applyAlignment="1" applyProtection="1">
      <alignment horizontal="center" vertical="center" shrinkToFit="1"/>
      <protection/>
    </xf>
    <xf numFmtId="10" fontId="7" fillId="0" borderId="23" xfId="0" applyNumberFormat="1" applyFont="1" applyFill="1" applyBorder="1" applyAlignment="1" applyProtection="1">
      <alignment horizontal="center" vertical="center" shrinkToFit="1"/>
      <protection/>
    </xf>
    <xf numFmtId="10" fontId="7" fillId="0" borderId="44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Alignment="1">
      <alignment horizontal="left" vertical="center" wrapText="1"/>
    </xf>
    <xf numFmtId="178" fontId="8" fillId="0" borderId="19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7" fontId="8" fillId="0" borderId="33" xfId="0" applyNumberFormat="1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91" fontId="20" fillId="1" borderId="30" xfId="0" applyNumberFormat="1" applyFont="1" applyFill="1" applyBorder="1" applyAlignment="1">
      <alignment horizontal="center" vertical="center" shrinkToFit="1"/>
    </xf>
    <xf numFmtId="191" fontId="20" fillId="1" borderId="31" xfId="0" applyNumberFormat="1" applyFont="1" applyFill="1" applyBorder="1" applyAlignment="1">
      <alignment horizontal="center" vertical="center" shrinkToFit="1"/>
    </xf>
    <xf numFmtId="191" fontId="20" fillId="1" borderId="36" xfId="0" applyNumberFormat="1" applyFont="1" applyFill="1" applyBorder="1" applyAlignment="1">
      <alignment horizontal="center" vertical="center" shrinkToFit="1"/>
    </xf>
    <xf numFmtId="191" fontId="8" fillId="0" borderId="31" xfId="0" applyNumberFormat="1" applyFont="1" applyFill="1" applyBorder="1" applyAlignment="1">
      <alignment horizontal="right" vertical="center" shrinkToFit="1"/>
    </xf>
    <xf numFmtId="0" fontId="7" fillId="0" borderId="5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58" fontId="7" fillId="0" borderId="0" xfId="58" applyNumberFormat="1" applyFont="1" applyFill="1" applyAlignment="1">
      <alignment horizontal="right" vertical="center"/>
    </xf>
    <xf numFmtId="0" fontId="8" fillId="0" borderId="25" xfId="0" applyNumberFormat="1" applyFont="1" applyFill="1" applyBorder="1" applyAlignment="1">
      <alignment horizontal="left" vertical="center" shrinkToFit="1"/>
    </xf>
    <xf numFmtId="0" fontId="8" fillId="0" borderId="23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87" fontId="8" fillId="0" borderId="31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/>
    </xf>
    <xf numFmtId="190" fontId="8" fillId="0" borderId="19" xfId="49" applyNumberFormat="1" applyFont="1" applyFill="1" applyBorder="1" applyAlignment="1">
      <alignment horizontal="right" vertical="center" shrinkToFit="1"/>
    </xf>
    <xf numFmtId="0" fontId="8" fillId="0" borderId="4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 shrinkToFit="1"/>
    </xf>
    <xf numFmtId="0" fontId="18" fillId="0" borderId="0" xfId="0" applyFont="1" applyFill="1" applyAlignment="1">
      <alignment horizontal="center" vertical="center" shrinkToFit="1"/>
    </xf>
    <xf numFmtId="10" fontId="21" fillId="0" borderId="24" xfId="0" applyNumberFormat="1" applyFont="1" applyFill="1" applyBorder="1" applyAlignment="1">
      <alignment horizontal="center" vertical="center" shrinkToFit="1"/>
    </xf>
    <xf numFmtId="10" fontId="21" fillId="0" borderId="25" xfId="0" applyNumberFormat="1" applyFont="1" applyFill="1" applyBorder="1" applyAlignment="1">
      <alignment horizontal="center" vertical="center" shrinkToFit="1"/>
    </xf>
    <xf numFmtId="10" fontId="21" fillId="0" borderId="23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 applyProtection="1">
      <alignment horizontal="center" vertical="center" shrinkToFit="1"/>
      <protection/>
    </xf>
    <xf numFmtId="176" fontId="7" fillId="0" borderId="25" xfId="0" applyNumberFormat="1" applyFont="1" applyFill="1" applyBorder="1" applyAlignment="1" applyProtection="1">
      <alignment horizontal="center" vertical="center" shrinkToFit="1"/>
      <protection/>
    </xf>
    <xf numFmtId="176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8" fillId="0" borderId="25" xfId="0" applyNumberFormat="1" applyFont="1" applyFill="1" applyBorder="1" applyAlignment="1">
      <alignment horizontal="center" vertical="center"/>
    </xf>
    <xf numFmtId="9" fontId="8" fillId="0" borderId="23" xfId="0" applyNumberFormat="1" applyFont="1" applyFill="1" applyBorder="1" applyAlignment="1">
      <alignment horizontal="center" vertical="center"/>
    </xf>
    <xf numFmtId="190" fontId="8" fillId="0" borderId="38" xfId="49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strike/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strike/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2"/>
  <sheetViews>
    <sheetView tabSelected="1" view="pageBreakPreview" zoomScaleNormal="90" zoomScaleSheetLayoutView="100" zoomScalePageLayoutView="0" workbookViewId="0" topLeftCell="A1">
      <selection activeCell="D10" sqref="D10:E10"/>
    </sheetView>
  </sheetViews>
  <sheetFormatPr defaultColWidth="9.00390625" defaultRowHeight="13.5"/>
  <cols>
    <col min="1" max="1" width="3.25390625" style="8" customWidth="1"/>
    <col min="2" max="2" width="2.00390625" style="8" customWidth="1"/>
    <col min="3" max="3" width="8.625" style="8" customWidth="1"/>
    <col min="4" max="4" width="3.125" style="8" customWidth="1"/>
    <col min="5" max="5" width="6.625" style="8" customWidth="1"/>
    <col min="6" max="6" width="3.125" style="8" customWidth="1"/>
    <col min="7" max="7" width="2.00390625" style="8" customWidth="1"/>
    <col min="8" max="8" width="2.625" style="8" customWidth="1"/>
    <col min="9" max="9" width="2.50390625" style="8" customWidth="1"/>
    <col min="10" max="10" width="3.625" style="8" customWidth="1"/>
    <col min="11" max="11" width="5.375" style="8" customWidth="1"/>
    <col min="12" max="12" width="2.00390625" style="8" customWidth="1"/>
    <col min="13" max="13" width="6.00390625" style="8" customWidth="1"/>
    <col min="14" max="14" width="1.625" style="8" customWidth="1"/>
    <col min="15" max="15" width="2.625" style="8" customWidth="1"/>
    <col min="16" max="16" width="3.125" style="8" customWidth="1"/>
    <col min="17" max="17" width="2.75390625" style="8" customWidth="1"/>
    <col min="18" max="18" width="3.00390625" style="8" customWidth="1"/>
    <col min="19" max="19" width="2.75390625" style="8" customWidth="1"/>
    <col min="20" max="20" width="5.50390625" style="8" customWidth="1"/>
    <col min="21" max="21" width="2.50390625" style="8" customWidth="1"/>
    <col min="22" max="22" width="3.125" style="8" customWidth="1"/>
    <col min="23" max="23" width="2.75390625" style="8" customWidth="1"/>
    <col min="24" max="24" width="3.00390625" style="8" customWidth="1"/>
    <col min="25" max="25" width="2.00390625" style="8" customWidth="1"/>
    <col min="26" max="27" width="2.125" style="8" customWidth="1"/>
    <col min="28" max="28" width="1.75390625" style="8" customWidth="1"/>
    <col min="29" max="29" width="4.375" style="8" customWidth="1"/>
    <col min="30" max="30" width="2.125" style="8" customWidth="1"/>
    <col min="31" max="31" width="2.625" style="8" customWidth="1"/>
    <col min="32" max="32" width="0.6171875" style="8" customWidth="1"/>
    <col min="33" max="33" width="8.125" style="8" customWidth="1"/>
    <col min="34" max="34" width="17.875" style="8" customWidth="1"/>
    <col min="35" max="35" width="6.00390625" style="5" bestFit="1" customWidth="1"/>
    <col min="36" max="36" width="68.625" style="6" customWidth="1"/>
    <col min="37" max="37" width="31.25390625" style="7" customWidth="1"/>
    <col min="38" max="40" width="9.00390625" style="7" customWidth="1"/>
    <col min="41" max="16384" width="9.00390625" style="8" customWidth="1"/>
  </cols>
  <sheetData>
    <row r="1" spans="1:3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</row>
    <row r="2" spans="1:40" ht="15.75" customHeight="1">
      <c r="A2" s="9"/>
      <c r="B2" s="338" t="s">
        <v>183</v>
      </c>
      <c r="C2" s="339"/>
      <c r="D2" s="340" t="str">
        <f>IF(F17="","",IF(OR(F17="港区",F17="新宿区",F17="江東区",F17="品川区",F17="渋谷区",F17="豊島区",F17="荒川区",F17="目黒区",F17="葛飾区",F17="江戸川区",F17="国分寺市")=TRUE,F17,"東京都"))</f>
        <v>新宿区</v>
      </c>
      <c r="E2" s="341"/>
      <c r="F2" s="342"/>
      <c r="G2" s="9"/>
      <c r="H2" s="9"/>
      <c r="I2" s="9"/>
      <c r="J2" s="9" t="s">
        <v>197</v>
      </c>
      <c r="K2" s="9"/>
      <c r="L2" s="9"/>
      <c r="M2" s="9"/>
      <c r="N2" s="9"/>
      <c r="O2" s="9"/>
      <c r="P2" s="9"/>
      <c r="Q2" s="9"/>
      <c r="R2" s="9"/>
      <c r="S2" s="9"/>
      <c r="T2" s="9"/>
      <c r="U2" s="221" t="s">
        <v>110</v>
      </c>
      <c r="V2" s="221"/>
      <c r="W2" s="221"/>
      <c r="X2" s="221"/>
      <c r="Y2" s="296" t="s">
        <v>168</v>
      </c>
      <c r="Z2" s="296"/>
      <c r="AA2" s="296"/>
      <c r="AB2" s="296"/>
      <c r="AC2" s="296"/>
      <c r="AD2" s="296"/>
      <c r="AE2" s="296"/>
      <c r="AF2" s="1"/>
      <c r="AG2" s="10"/>
      <c r="AH2" s="11"/>
      <c r="AI2" s="12"/>
      <c r="AM2" s="7" t="s">
        <v>33</v>
      </c>
      <c r="AN2" s="7" t="s">
        <v>120</v>
      </c>
    </row>
    <row r="3" spans="1:4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21" t="s">
        <v>184</v>
      </c>
      <c r="V3" s="221"/>
      <c r="W3" s="221"/>
      <c r="X3" s="221"/>
      <c r="Y3" s="296"/>
      <c r="Z3" s="296"/>
      <c r="AA3" s="296"/>
      <c r="AB3" s="296"/>
      <c r="AC3" s="296"/>
      <c r="AD3" s="296"/>
      <c r="AE3" s="296"/>
      <c r="AF3" s="1"/>
      <c r="AG3" s="4"/>
      <c r="AH3" s="4"/>
      <c r="AM3" s="7" t="s">
        <v>34</v>
      </c>
      <c r="AN3" s="7" t="s">
        <v>167</v>
      </c>
    </row>
    <row r="4" spans="1:40" ht="13.5">
      <c r="A4" s="14" t="s">
        <v>228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  <c r="AM4" s="15" t="s">
        <v>104</v>
      </c>
      <c r="AN4" s="7" t="s">
        <v>168</v>
      </c>
    </row>
    <row r="5" spans="1:40" ht="4.5" customHeight="1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4"/>
      <c r="AH5" s="4"/>
      <c r="AK5" s="16"/>
      <c r="AM5" s="15" t="s">
        <v>105</v>
      </c>
      <c r="AN5" s="7" t="s">
        <v>169</v>
      </c>
    </row>
    <row r="6" spans="1:40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00" t="s">
        <v>29</v>
      </c>
      <c r="W6" s="301"/>
      <c r="X6" s="297"/>
      <c r="Y6" s="298"/>
      <c r="Z6" s="298"/>
      <c r="AA6" s="298"/>
      <c r="AB6" s="298"/>
      <c r="AC6" s="298"/>
      <c r="AD6" s="298"/>
      <c r="AE6" s="299"/>
      <c r="AF6" s="1"/>
      <c r="AG6" s="4"/>
      <c r="AH6" s="4"/>
      <c r="AM6" s="7" t="s">
        <v>35</v>
      </c>
      <c r="AN6" s="7" t="s">
        <v>171</v>
      </c>
    </row>
    <row r="7" spans="1:40" ht="18" customHeight="1">
      <c r="A7" s="1"/>
      <c r="B7" s="197" t="s">
        <v>232</v>
      </c>
      <c r="C7" s="1"/>
      <c r="D7" s="198"/>
      <c r="E7" s="198"/>
      <c r="F7" s="198"/>
      <c r="G7" s="198"/>
      <c r="H7" s="198"/>
      <c r="I7" s="197" t="s">
        <v>233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/>
      <c r="AH7" s="4"/>
      <c r="AM7" s="7" t="s">
        <v>36</v>
      </c>
      <c r="AN7" s="7" t="s">
        <v>170</v>
      </c>
    </row>
    <row r="8" spans="1:39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/>
      <c r="AH8" s="4"/>
      <c r="AM8" s="7" t="s">
        <v>37</v>
      </c>
    </row>
    <row r="9" spans="1:39" ht="16.5" customHeight="1">
      <c r="A9" s="17" t="s">
        <v>181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 t="s">
        <v>182</v>
      </c>
      <c r="O9" s="17"/>
      <c r="P9" s="17"/>
      <c r="Q9" s="17"/>
      <c r="R9" s="17"/>
      <c r="S9" s="17"/>
      <c r="T9" s="17"/>
      <c r="U9" s="14"/>
      <c r="V9" s="14"/>
      <c r="W9" s="14"/>
      <c r="X9" s="14"/>
      <c r="Y9" s="14"/>
      <c r="Z9" s="14"/>
      <c r="AA9" s="14"/>
      <c r="AB9" s="14"/>
      <c r="AC9" s="14"/>
      <c r="AD9" s="14"/>
      <c r="AE9" s="1"/>
      <c r="AF9" s="1"/>
      <c r="AG9" s="11"/>
      <c r="AH9" s="18"/>
      <c r="AI9" s="19"/>
      <c r="AM9" s="20" t="s">
        <v>106</v>
      </c>
    </row>
    <row r="10" spans="1:39" ht="18.75" customHeight="1">
      <c r="A10" s="14"/>
      <c r="B10" s="14"/>
      <c r="C10" s="14" t="s">
        <v>135</v>
      </c>
      <c r="D10" s="259"/>
      <c r="E10" s="260"/>
      <c r="F10" s="21"/>
      <c r="G10" s="22"/>
      <c r="H10" s="22"/>
      <c r="I10" s="22"/>
      <c r="J10" s="22"/>
      <c r="K10" s="22"/>
      <c r="L10" s="22"/>
      <c r="M10" s="22"/>
      <c r="N10" s="14"/>
      <c r="O10" s="14"/>
      <c r="P10" s="268" t="s">
        <v>135</v>
      </c>
      <c r="Q10" s="268"/>
      <c r="R10" s="259"/>
      <c r="S10" s="264"/>
      <c r="T10" s="260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1"/>
      <c r="AG10" s="10"/>
      <c r="AH10" s="25"/>
      <c r="AI10" s="12"/>
      <c r="AM10" s="20" t="s">
        <v>107</v>
      </c>
    </row>
    <row r="11" spans="1:39" ht="31.5" customHeight="1">
      <c r="A11" s="14"/>
      <c r="B11" s="14"/>
      <c r="C11" s="14" t="s">
        <v>31</v>
      </c>
      <c r="D11" s="259"/>
      <c r="E11" s="264"/>
      <c r="F11" s="264"/>
      <c r="G11" s="264"/>
      <c r="H11" s="264"/>
      <c r="I11" s="264"/>
      <c r="J11" s="264"/>
      <c r="K11" s="264"/>
      <c r="L11" s="264"/>
      <c r="M11" s="260"/>
      <c r="N11" s="14"/>
      <c r="O11" s="14"/>
      <c r="P11" s="22" t="s">
        <v>30</v>
      </c>
      <c r="Q11" s="22"/>
      <c r="R11" s="259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0"/>
      <c r="AF11" s="1"/>
      <c r="AG11" s="10"/>
      <c r="AH11" s="11"/>
      <c r="AI11" s="12"/>
      <c r="AM11" s="20" t="s">
        <v>38</v>
      </c>
    </row>
    <row r="12" spans="1:39" ht="15.75" customHeight="1">
      <c r="A12" s="14"/>
      <c r="B12" s="14"/>
      <c r="C12" s="14" t="s">
        <v>25</v>
      </c>
      <c r="D12" s="261"/>
      <c r="E12" s="262"/>
      <c r="F12" s="262"/>
      <c r="G12" s="262"/>
      <c r="H12" s="262"/>
      <c r="I12" s="262"/>
      <c r="J12" s="262"/>
      <c r="K12" s="262"/>
      <c r="L12" s="263"/>
      <c r="M12" s="22"/>
      <c r="N12" s="14"/>
      <c r="O12" s="14"/>
      <c r="P12" s="22" t="s">
        <v>25</v>
      </c>
      <c r="Q12" s="22"/>
      <c r="R12" s="302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4"/>
      <c r="AD12" s="22"/>
      <c r="AE12" s="22"/>
      <c r="AF12" s="1"/>
      <c r="AG12" s="4"/>
      <c r="AH12" s="4"/>
      <c r="AK12" s="7" t="s">
        <v>172</v>
      </c>
      <c r="AM12" s="7" t="s">
        <v>39</v>
      </c>
    </row>
    <row r="13" spans="1:39" ht="33" customHeight="1">
      <c r="A13" s="14"/>
      <c r="B13" s="14"/>
      <c r="C13" s="14" t="s">
        <v>26</v>
      </c>
      <c r="D13" s="265"/>
      <c r="E13" s="266"/>
      <c r="F13" s="266"/>
      <c r="G13" s="266"/>
      <c r="H13" s="266"/>
      <c r="I13" s="266"/>
      <c r="J13" s="266"/>
      <c r="K13" s="266"/>
      <c r="L13" s="267"/>
      <c r="M13" s="14"/>
      <c r="N13" s="14"/>
      <c r="O13" s="14"/>
      <c r="P13" s="22" t="s">
        <v>26</v>
      </c>
      <c r="Q13" s="22"/>
      <c r="R13" s="305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7"/>
      <c r="AD13" s="23"/>
      <c r="AE13" s="26"/>
      <c r="AF13" s="1"/>
      <c r="AG13" s="4"/>
      <c r="AH13" s="4"/>
      <c r="AK13" s="7" t="s">
        <v>173</v>
      </c>
      <c r="AM13" s="7" t="s">
        <v>40</v>
      </c>
    </row>
    <row r="14" spans="1:39" ht="17.25" customHeight="1">
      <c r="A14" s="14"/>
      <c r="B14" s="14"/>
      <c r="C14" s="14" t="s">
        <v>27</v>
      </c>
      <c r="D14" s="259"/>
      <c r="E14" s="264"/>
      <c r="F14" s="264"/>
      <c r="G14" s="264"/>
      <c r="H14" s="264"/>
      <c r="I14" s="264"/>
      <c r="J14" s="264"/>
      <c r="K14" s="264"/>
      <c r="L14" s="260"/>
      <c r="M14" s="22"/>
      <c r="N14" s="14"/>
      <c r="O14" s="14"/>
      <c r="P14" s="27" t="s">
        <v>32</v>
      </c>
      <c r="Q14" s="28"/>
      <c r="R14" s="14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1"/>
      <c r="AF14" s="1"/>
      <c r="AG14" s="29"/>
      <c r="AH14" s="4"/>
      <c r="AK14" s="7" t="s">
        <v>174</v>
      </c>
      <c r="AM14" s="20" t="s">
        <v>108</v>
      </c>
    </row>
    <row r="15" spans="1:39" ht="8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30"/>
      <c r="AH15" s="31"/>
      <c r="AI15" s="32"/>
      <c r="AM15" s="7" t="s">
        <v>41</v>
      </c>
    </row>
    <row r="16" spans="1:40" s="39" customFormat="1" ht="18" customHeight="1">
      <c r="A16" s="33"/>
      <c r="B16" s="249" t="s">
        <v>0</v>
      </c>
      <c r="C16" s="249"/>
      <c r="D16" s="34"/>
      <c r="E16" s="280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2"/>
      <c r="AF16" s="1"/>
      <c r="AG16" s="11"/>
      <c r="AH16" s="35"/>
      <c r="AI16" s="36"/>
      <c r="AJ16" s="37"/>
      <c r="AK16" s="38" t="s">
        <v>175</v>
      </c>
      <c r="AL16" s="38"/>
      <c r="AM16" s="7" t="s">
        <v>42</v>
      </c>
      <c r="AN16" s="38"/>
    </row>
    <row r="17" spans="1:40" s="39" customFormat="1" ht="18" customHeight="1">
      <c r="A17" s="40"/>
      <c r="B17" s="294" t="s">
        <v>1</v>
      </c>
      <c r="C17" s="294"/>
      <c r="D17" s="41"/>
      <c r="E17" s="42" t="s">
        <v>222</v>
      </c>
      <c r="F17" s="250" t="s">
        <v>105</v>
      </c>
      <c r="G17" s="250"/>
      <c r="H17" s="250"/>
      <c r="I17" s="250"/>
      <c r="J17" s="250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8"/>
      <c r="AF17" s="1"/>
      <c r="AG17" s="11"/>
      <c r="AH17" s="35"/>
      <c r="AI17" s="36"/>
      <c r="AJ17" s="37"/>
      <c r="AK17" s="38" t="s">
        <v>176</v>
      </c>
      <c r="AL17" s="38"/>
      <c r="AM17" s="20" t="s">
        <v>109</v>
      </c>
      <c r="AN17" s="38"/>
    </row>
    <row r="18" spans="1:40" s="39" customFormat="1" ht="18" customHeight="1">
      <c r="A18" s="43"/>
      <c r="B18" s="275" t="s">
        <v>189</v>
      </c>
      <c r="C18" s="275"/>
      <c r="D18" s="44"/>
      <c r="E18" s="251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4"/>
      <c r="AF18" s="1"/>
      <c r="AG18" s="11"/>
      <c r="AH18" s="45"/>
      <c r="AI18" s="36"/>
      <c r="AJ18" s="46"/>
      <c r="AK18" s="38" t="s">
        <v>177</v>
      </c>
      <c r="AL18" s="38"/>
      <c r="AM18" s="7" t="s">
        <v>43</v>
      </c>
      <c r="AN18" s="38"/>
    </row>
    <row r="19" spans="1:40" s="39" customFormat="1" ht="15" customHeight="1">
      <c r="A19" s="245" t="s">
        <v>235</v>
      </c>
      <c r="B19" s="247"/>
      <c r="C19" s="247"/>
      <c r="D19" s="34"/>
      <c r="E19" s="276" t="s">
        <v>14</v>
      </c>
      <c r="F19" s="246"/>
      <c r="G19" s="246"/>
      <c r="H19" s="246"/>
      <c r="I19" s="246"/>
      <c r="J19" s="277"/>
      <c r="K19" s="276" t="s">
        <v>19</v>
      </c>
      <c r="L19" s="246"/>
      <c r="M19" s="246"/>
      <c r="N19" s="246"/>
      <c r="O19" s="246"/>
      <c r="P19" s="277"/>
      <c r="Q19" s="245" t="s">
        <v>22</v>
      </c>
      <c r="R19" s="246"/>
      <c r="S19" s="246"/>
      <c r="T19" s="246"/>
      <c r="U19" s="247"/>
      <c r="V19" s="247"/>
      <c r="W19" s="248"/>
      <c r="X19" s="245" t="s">
        <v>193</v>
      </c>
      <c r="Y19" s="247"/>
      <c r="Z19" s="247"/>
      <c r="AA19" s="247"/>
      <c r="AB19" s="247"/>
      <c r="AC19" s="247"/>
      <c r="AD19" s="247"/>
      <c r="AE19" s="248"/>
      <c r="AF19" s="1"/>
      <c r="AG19" s="235"/>
      <c r="AH19" s="235"/>
      <c r="AI19" s="36"/>
      <c r="AJ19" s="46"/>
      <c r="AK19" s="38" t="s">
        <v>178</v>
      </c>
      <c r="AL19" s="38"/>
      <c r="AM19" s="20" t="s">
        <v>111</v>
      </c>
      <c r="AN19" s="38"/>
    </row>
    <row r="20" spans="1:40" s="39" customFormat="1" ht="24" customHeight="1">
      <c r="A20" s="236"/>
      <c r="B20" s="237"/>
      <c r="C20" s="237"/>
      <c r="D20" s="238"/>
      <c r="E20" s="239"/>
      <c r="F20" s="240"/>
      <c r="G20" s="240"/>
      <c r="H20" s="240"/>
      <c r="I20" s="240"/>
      <c r="J20" s="47" t="s">
        <v>136</v>
      </c>
      <c r="K20" s="241"/>
      <c r="L20" s="242"/>
      <c r="M20" s="242"/>
      <c r="N20" s="242"/>
      <c r="O20" s="242"/>
      <c r="P20" s="47" t="s">
        <v>136</v>
      </c>
      <c r="Q20" s="241"/>
      <c r="R20" s="242"/>
      <c r="S20" s="242"/>
      <c r="T20" s="242"/>
      <c r="U20" s="242"/>
      <c r="V20" s="242"/>
      <c r="W20" s="47" t="s">
        <v>136</v>
      </c>
      <c r="X20" s="48"/>
      <c r="Y20" s="243" t="str">
        <f>IF(Y2="","",IF(Y2="再開発等促進区","４０％","３５％"))</f>
        <v>３５％</v>
      </c>
      <c r="Z20" s="243"/>
      <c r="AA20" s="243"/>
      <c r="AB20" s="243"/>
      <c r="AC20" s="243"/>
      <c r="AD20" s="243"/>
      <c r="AE20" s="49"/>
      <c r="AF20" s="1"/>
      <c r="AG20" s="244"/>
      <c r="AH20" s="244"/>
      <c r="AI20" s="36"/>
      <c r="AJ20" s="46"/>
      <c r="AK20" s="38" t="s">
        <v>179</v>
      </c>
      <c r="AL20" s="38"/>
      <c r="AM20" s="7" t="s">
        <v>44</v>
      </c>
      <c r="AN20" s="38"/>
    </row>
    <row r="21" spans="1:40" s="39" customFormat="1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"/>
      <c r="AH21" s="4"/>
      <c r="AI21" s="36"/>
      <c r="AJ21" s="46"/>
      <c r="AK21" s="38" t="s">
        <v>180</v>
      </c>
      <c r="AL21" s="38"/>
      <c r="AM21" s="7" t="s">
        <v>45</v>
      </c>
      <c r="AN21" s="38"/>
    </row>
    <row r="22" spans="1:40" s="39" customFormat="1" ht="15" customHeight="1">
      <c r="A22" s="245" t="s">
        <v>215</v>
      </c>
      <c r="B22" s="247"/>
      <c r="C22" s="247"/>
      <c r="D22" s="34"/>
      <c r="E22" s="245" t="s">
        <v>218</v>
      </c>
      <c r="F22" s="247"/>
      <c r="G22" s="247"/>
      <c r="H22" s="247"/>
      <c r="I22" s="247"/>
      <c r="J22" s="248"/>
      <c r="K22" s="245" t="s">
        <v>216</v>
      </c>
      <c r="L22" s="247"/>
      <c r="M22" s="247"/>
      <c r="N22" s="247"/>
      <c r="O22" s="247"/>
      <c r="P22" s="247"/>
      <c r="Q22" s="43"/>
      <c r="R22" s="50"/>
      <c r="S22" s="50"/>
      <c r="T22" s="50"/>
      <c r="U22" s="50"/>
      <c r="V22" s="50"/>
      <c r="W22" s="50"/>
      <c r="X22" s="246"/>
      <c r="Y22" s="246"/>
      <c r="Z22" s="246"/>
      <c r="AA22" s="246"/>
      <c r="AB22" s="246"/>
      <c r="AC22" s="246"/>
      <c r="AD22" s="246"/>
      <c r="AE22" s="246"/>
      <c r="AF22" s="1"/>
      <c r="AG22" s="235"/>
      <c r="AH22" s="235"/>
      <c r="AI22" s="36"/>
      <c r="AJ22" s="46"/>
      <c r="AK22" s="38" t="s">
        <v>178</v>
      </c>
      <c r="AL22" s="38"/>
      <c r="AM22" s="20" t="s">
        <v>111</v>
      </c>
      <c r="AN22" s="38"/>
    </row>
    <row r="23" spans="1:40" s="39" customFormat="1" ht="24" customHeight="1">
      <c r="A23" s="236"/>
      <c r="B23" s="237"/>
      <c r="C23" s="237"/>
      <c r="D23" s="238"/>
      <c r="E23" s="239"/>
      <c r="F23" s="240"/>
      <c r="G23" s="240"/>
      <c r="H23" s="240"/>
      <c r="I23" s="240"/>
      <c r="J23" s="47" t="s">
        <v>136</v>
      </c>
      <c r="K23" s="241"/>
      <c r="L23" s="242"/>
      <c r="M23" s="242"/>
      <c r="N23" s="242"/>
      <c r="O23" s="242"/>
      <c r="P23" s="51" t="s">
        <v>136</v>
      </c>
      <c r="Q23" s="52"/>
      <c r="R23" s="53"/>
      <c r="S23" s="53"/>
      <c r="T23" s="53"/>
      <c r="U23" s="53"/>
      <c r="V23" s="53"/>
      <c r="W23" s="54"/>
      <c r="X23" s="55"/>
      <c r="Y23" s="328"/>
      <c r="Z23" s="328"/>
      <c r="AA23" s="328"/>
      <c r="AB23" s="328"/>
      <c r="AC23" s="328"/>
      <c r="AD23" s="328"/>
      <c r="AE23" s="56"/>
      <c r="AF23" s="1"/>
      <c r="AG23" s="244"/>
      <c r="AH23" s="244"/>
      <c r="AI23" s="36"/>
      <c r="AJ23" s="46"/>
      <c r="AK23" s="38" t="s">
        <v>179</v>
      </c>
      <c r="AL23" s="38"/>
      <c r="AM23" s="7" t="s">
        <v>44</v>
      </c>
      <c r="AN23" s="38"/>
    </row>
    <row r="24" spans="1:40" s="39" customFormat="1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4"/>
      <c r="AH24" s="4"/>
      <c r="AI24" s="36"/>
      <c r="AJ24" s="46"/>
      <c r="AK24" s="38" t="s">
        <v>180</v>
      </c>
      <c r="AL24" s="38"/>
      <c r="AM24" s="7" t="s">
        <v>45</v>
      </c>
      <c r="AN24" s="38"/>
    </row>
    <row r="25" spans="1:40" s="39" customFormat="1" ht="15" customHeight="1">
      <c r="A25" s="278" t="s">
        <v>2</v>
      </c>
      <c r="B25" s="333" t="s">
        <v>13</v>
      </c>
      <c r="C25" s="333"/>
      <c r="D25" s="333"/>
      <c r="E25" s="334"/>
      <c r="F25" s="57"/>
      <c r="G25" s="335" t="s">
        <v>18</v>
      </c>
      <c r="H25" s="336"/>
      <c r="I25" s="336"/>
      <c r="J25" s="336"/>
      <c r="K25" s="336"/>
      <c r="L25" s="336"/>
      <c r="M25" s="337"/>
      <c r="N25" s="335" t="s">
        <v>21</v>
      </c>
      <c r="O25" s="336"/>
      <c r="P25" s="336"/>
      <c r="Q25" s="336"/>
      <c r="R25" s="336"/>
      <c r="S25" s="336"/>
      <c r="T25" s="336"/>
      <c r="U25" s="337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1"/>
      <c r="AG25" s="4"/>
      <c r="AH25" s="4"/>
      <c r="AI25" s="36"/>
      <c r="AJ25" s="46"/>
      <c r="AK25" s="38"/>
      <c r="AL25" s="38"/>
      <c r="AM25" s="7" t="s">
        <v>46</v>
      </c>
      <c r="AN25" s="38"/>
    </row>
    <row r="26" spans="1:40" s="39" customFormat="1" ht="24" customHeight="1">
      <c r="A26" s="279"/>
      <c r="B26" s="58" t="s">
        <v>137</v>
      </c>
      <c r="C26" s="325" t="e">
        <f>IF(Y2="","",IF(Y2="再開発等促進区",N51*0.4,N51*0.35))</f>
        <v>#VALUE!</v>
      </c>
      <c r="D26" s="325"/>
      <c r="E26" s="325"/>
      <c r="F26" s="59" t="s">
        <v>136</v>
      </c>
      <c r="G26" s="60" t="s">
        <v>138</v>
      </c>
      <c r="H26" s="325">
        <f>IF(Y2="","",IF(Y2="再開発等促進区",Q20*0.4,Q20*0.35))</f>
        <v>0</v>
      </c>
      <c r="I26" s="325"/>
      <c r="J26" s="325"/>
      <c r="K26" s="325"/>
      <c r="L26" s="325"/>
      <c r="M26" s="59" t="s">
        <v>136</v>
      </c>
      <c r="N26" s="289" t="s">
        <v>139</v>
      </c>
      <c r="O26" s="290"/>
      <c r="P26" s="290"/>
      <c r="Q26" s="291" t="e">
        <f>IF(C26="","",H26+C26)</f>
        <v>#VALUE!</v>
      </c>
      <c r="R26" s="291"/>
      <c r="S26" s="291"/>
      <c r="T26" s="291"/>
      <c r="U26" s="59" t="s">
        <v>136</v>
      </c>
      <c r="V26" s="61"/>
      <c r="W26" s="331"/>
      <c r="X26" s="331"/>
      <c r="Y26" s="331"/>
      <c r="Z26" s="331"/>
      <c r="AA26" s="62"/>
      <c r="AB26" s="62"/>
      <c r="AC26" s="329"/>
      <c r="AD26" s="329"/>
      <c r="AE26" s="63"/>
      <c r="AF26" s="1"/>
      <c r="AG26" s="4"/>
      <c r="AH26" s="4"/>
      <c r="AI26" s="36"/>
      <c r="AJ26" s="46"/>
      <c r="AK26" s="38"/>
      <c r="AL26" s="38"/>
      <c r="AM26" s="15" t="s">
        <v>47</v>
      </c>
      <c r="AN26" s="38"/>
    </row>
    <row r="27" spans="1:40" s="39" customFormat="1" ht="9.75" customHeight="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1"/>
      <c r="AG27" s="235"/>
      <c r="AH27" s="235"/>
      <c r="AI27" s="36"/>
      <c r="AJ27" s="46"/>
      <c r="AK27" s="38"/>
      <c r="AL27" s="38"/>
      <c r="AM27" s="15" t="s">
        <v>48</v>
      </c>
      <c r="AN27" s="38"/>
    </row>
    <row r="28" spans="1:40" s="39" customFormat="1" ht="18" customHeight="1">
      <c r="A28" s="278" t="s">
        <v>12</v>
      </c>
      <c r="B28" s="310" t="s">
        <v>3</v>
      </c>
      <c r="C28" s="311"/>
      <c r="D28" s="312"/>
      <c r="E28" s="285" t="s">
        <v>16</v>
      </c>
      <c r="F28" s="286"/>
      <c r="G28" s="286"/>
      <c r="H28" s="286"/>
      <c r="I28" s="286"/>
      <c r="J28" s="286"/>
      <c r="K28" s="287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330"/>
      <c r="Y28" s="330"/>
      <c r="Z28" s="330"/>
      <c r="AA28" s="330"/>
      <c r="AB28" s="330"/>
      <c r="AC28" s="330"/>
      <c r="AD28" s="330"/>
      <c r="AE28" s="330"/>
      <c r="AF28" s="1"/>
      <c r="AG28" s="64"/>
      <c r="AH28" s="65"/>
      <c r="AI28" s="36"/>
      <c r="AJ28" s="37"/>
      <c r="AK28" s="38"/>
      <c r="AL28" s="38"/>
      <c r="AM28" s="38" t="s">
        <v>49</v>
      </c>
      <c r="AN28" s="38"/>
    </row>
    <row r="29" spans="1:40" s="39" customFormat="1" ht="15.75" customHeight="1">
      <c r="A29" s="323"/>
      <c r="B29" s="343"/>
      <c r="C29" s="294" t="s">
        <v>4</v>
      </c>
      <c r="D29" s="326"/>
      <c r="E29" s="319"/>
      <c r="F29" s="320"/>
      <c r="G29" s="320"/>
      <c r="H29" s="320"/>
      <c r="I29" s="320"/>
      <c r="J29" s="320"/>
      <c r="K29" s="66" t="s">
        <v>124</v>
      </c>
      <c r="L29" s="274"/>
      <c r="M29" s="274"/>
      <c r="N29" s="274"/>
      <c r="O29" s="67"/>
      <c r="P29" s="274"/>
      <c r="Q29" s="274"/>
      <c r="R29" s="274"/>
      <c r="S29" s="67"/>
      <c r="T29" s="274"/>
      <c r="U29" s="274"/>
      <c r="V29" s="274"/>
      <c r="W29" s="68"/>
      <c r="X29" s="321"/>
      <c r="Y29" s="321"/>
      <c r="Z29" s="321"/>
      <c r="AA29" s="321"/>
      <c r="AB29" s="321"/>
      <c r="AC29" s="321"/>
      <c r="AD29" s="321"/>
      <c r="AE29" s="63"/>
      <c r="AF29" s="1"/>
      <c r="AG29" s="64"/>
      <c r="AH29" s="65"/>
      <c r="AI29" s="36"/>
      <c r="AJ29" s="37"/>
      <c r="AK29" s="38"/>
      <c r="AL29" s="38"/>
      <c r="AM29" s="38" t="s">
        <v>50</v>
      </c>
      <c r="AN29" s="38"/>
    </row>
    <row r="30" spans="1:40" s="39" customFormat="1" ht="15.75" customHeight="1">
      <c r="A30" s="323"/>
      <c r="B30" s="344"/>
      <c r="C30" s="294" t="s">
        <v>5</v>
      </c>
      <c r="D30" s="326"/>
      <c r="E30" s="319"/>
      <c r="F30" s="320"/>
      <c r="G30" s="320"/>
      <c r="H30" s="320"/>
      <c r="I30" s="320"/>
      <c r="J30" s="320"/>
      <c r="K30" s="66" t="s">
        <v>125</v>
      </c>
      <c r="L30" s="274"/>
      <c r="M30" s="274"/>
      <c r="N30" s="274"/>
      <c r="O30" s="67"/>
      <c r="P30" s="274"/>
      <c r="Q30" s="274"/>
      <c r="R30" s="274"/>
      <c r="S30" s="67"/>
      <c r="T30" s="274"/>
      <c r="U30" s="274"/>
      <c r="V30" s="274"/>
      <c r="W30" s="68"/>
      <c r="X30" s="321"/>
      <c r="Y30" s="321"/>
      <c r="Z30" s="321"/>
      <c r="AA30" s="321"/>
      <c r="AB30" s="321"/>
      <c r="AC30" s="321"/>
      <c r="AD30" s="321"/>
      <c r="AE30" s="63"/>
      <c r="AF30" s="1"/>
      <c r="AG30" s="64"/>
      <c r="AH30" s="65"/>
      <c r="AI30" s="36"/>
      <c r="AJ30" s="37"/>
      <c r="AK30" s="38"/>
      <c r="AL30" s="38"/>
      <c r="AM30" s="38" t="s">
        <v>51</v>
      </c>
      <c r="AN30" s="38"/>
    </row>
    <row r="31" spans="1:40" s="39" customFormat="1" ht="18" customHeight="1">
      <c r="A31" s="323"/>
      <c r="B31" s="322" t="s">
        <v>6</v>
      </c>
      <c r="C31" s="272"/>
      <c r="D31" s="273"/>
      <c r="E31" s="69" t="s">
        <v>112</v>
      </c>
      <c r="F31" s="288">
        <f>IF(E29="",IF(E30="","",E30),E29+E30)</f>
      </c>
      <c r="G31" s="288"/>
      <c r="H31" s="288"/>
      <c r="I31" s="288"/>
      <c r="J31" s="288"/>
      <c r="K31" s="70" t="s">
        <v>24</v>
      </c>
      <c r="L31" s="321"/>
      <c r="M31" s="321"/>
      <c r="N31" s="321"/>
      <c r="O31" s="71"/>
      <c r="P31" s="321"/>
      <c r="Q31" s="321"/>
      <c r="R31" s="321"/>
      <c r="S31" s="71"/>
      <c r="T31" s="321"/>
      <c r="U31" s="321"/>
      <c r="V31" s="321"/>
      <c r="W31" s="63"/>
      <c r="X31" s="321"/>
      <c r="Y31" s="321"/>
      <c r="Z31" s="321"/>
      <c r="AA31" s="321"/>
      <c r="AB31" s="321"/>
      <c r="AC31" s="321"/>
      <c r="AD31" s="321"/>
      <c r="AE31" s="63"/>
      <c r="AF31" s="1"/>
      <c r="AG31" s="64"/>
      <c r="AH31" s="65"/>
      <c r="AI31" s="36"/>
      <c r="AJ31" s="37"/>
      <c r="AK31" s="38"/>
      <c r="AL31" s="38"/>
      <c r="AM31" s="38" t="s">
        <v>52</v>
      </c>
      <c r="AN31" s="38"/>
    </row>
    <row r="32" spans="1:40" s="39" customFormat="1" ht="18" customHeight="1">
      <c r="A32" s="323"/>
      <c r="B32" s="310" t="s">
        <v>7</v>
      </c>
      <c r="C32" s="249"/>
      <c r="D32" s="315"/>
      <c r="E32" s="285" t="s">
        <v>17</v>
      </c>
      <c r="F32" s="286"/>
      <c r="G32" s="286"/>
      <c r="H32" s="286"/>
      <c r="I32" s="286"/>
      <c r="J32" s="286"/>
      <c r="K32" s="287"/>
      <c r="L32" s="348" t="s">
        <v>20</v>
      </c>
      <c r="M32" s="349"/>
      <c r="N32" s="349"/>
      <c r="O32" s="349"/>
      <c r="P32" s="349"/>
      <c r="Q32" s="349"/>
      <c r="R32" s="349"/>
      <c r="S32" s="350"/>
      <c r="T32" s="285" t="s">
        <v>6</v>
      </c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7"/>
      <c r="AF32" s="1"/>
      <c r="AG32" s="72"/>
      <c r="AH32" s="73"/>
      <c r="AI32" s="36"/>
      <c r="AJ32" s="74"/>
      <c r="AK32" s="38"/>
      <c r="AL32" s="38"/>
      <c r="AM32" s="38" t="s">
        <v>53</v>
      </c>
      <c r="AN32" s="38"/>
    </row>
    <row r="33" spans="1:40" s="39" customFormat="1" ht="15.75" customHeight="1">
      <c r="A33" s="323"/>
      <c r="B33" s="343"/>
      <c r="C33" s="316" t="s">
        <v>9</v>
      </c>
      <c r="D33" s="317"/>
      <c r="E33" s="319"/>
      <c r="F33" s="320"/>
      <c r="G33" s="320"/>
      <c r="H33" s="320"/>
      <c r="I33" s="320"/>
      <c r="J33" s="320"/>
      <c r="K33" s="66" t="s">
        <v>126</v>
      </c>
      <c r="L33" s="319"/>
      <c r="M33" s="320"/>
      <c r="N33" s="320"/>
      <c r="O33" s="320"/>
      <c r="P33" s="320"/>
      <c r="Q33" s="320"/>
      <c r="R33" s="320"/>
      <c r="S33" s="66" t="s">
        <v>126</v>
      </c>
      <c r="T33" s="308">
        <f>E33+L33</f>
        <v>0</v>
      </c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75" t="s">
        <v>126</v>
      </c>
      <c r="AF33" s="1"/>
      <c r="AG33" s="76"/>
      <c r="AH33" s="76"/>
      <c r="AI33" s="36"/>
      <c r="AJ33" s="77"/>
      <c r="AK33" s="38"/>
      <c r="AL33" s="38"/>
      <c r="AM33" s="38" t="s">
        <v>54</v>
      </c>
      <c r="AN33" s="38"/>
    </row>
    <row r="34" spans="1:40" s="39" customFormat="1" ht="15.75" customHeight="1">
      <c r="A34" s="323"/>
      <c r="B34" s="343"/>
      <c r="C34" s="316" t="s">
        <v>8</v>
      </c>
      <c r="D34" s="317"/>
      <c r="E34" s="345"/>
      <c r="F34" s="346"/>
      <c r="G34" s="346"/>
      <c r="H34" s="346"/>
      <c r="I34" s="346"/>
      <c r="J34" s="346"/>
      <c r="K34" s="347"/>
      <c r="L34" s="319"/>
      <c r="M34" s="320"/>
      <c r="N34" s="320"/>
      <c r="O34" s="320"/>
      <c r="P34" s="320"/>
      <c r="Q34" s="320"/>
      <c r="R34" s="320"/>
      <c r="S34" s="66" t="s">
        <v>127</v>
      </c>
      <c r="T34" s="308">
        <f>L34</f>
        <v>0</v>
      </c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78" t="s">
        <v>127</v>
      </c>
      <c r="AF34" s="1"/>
      <c r="AG34" s="72"/>
      <c r="AH34" s="79"/>
      <c r="AI34" s="36"/>
      <c r="AJ34" s="74"/>
      <c r="AK34" s="38"/>
      <c r="AL34" s="38"/>
      <c r="AM34" s="38" t="s">
        <v>55</v>
      </c>
      <c r="AN34" s="38"/>
    </row>
    <row r="35" spans="1:40" s="39" customFormat="1" ht="15.75" customHeight="1">
      <c r="A35" s="323"/>
      <c r="B35" s="344"/>
      <c r="C35" s="269" t="s">
        <v>10</v>
      </c>
      <c r="D35" s="270"/>
      <c r="E35" s="319"/>
      <c r="F35" s="320"/>
      <c r="G35" s="320"/>
      <c r="H35" s="320"/>
      <c r="I35" s="320"/>
      <c r="J35" s="320"/>
      <c r="K35" s="66" t="s">
        <v>128</v>
      </c>
      <c r="L35" s="319"/>
      <c r="M35" s="320"/>
      <c r="N35" s="320"/>
      <c r="O35" s="320"/>
      <c r="P35" s="320"/>
      <c r="Q35" s="320"/>
      <c r="R35" s="320"/>
      <c r="S35" s="66" t="s">
        <v>128</v>
      </c>
      <c r="T35" s="308">
        <f>E35+L35</f>
        <v>0</v>
      </c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78" t="s">
        <v>128</v>
      </c>
      <c r="AF35" s="1"/>
      <c r="AG35" s="72"/>
      <c r="AH35" s="79"/>
      <c r="AI35" s="36"/>
      <c r="AJ35" s="74"/>
      <c r="AK35" s="38"/>
      <c r="AL35" s="38"/>
      <c r="AM35" s="38" t="s">
        <v>56</v>
      </c>
      <c r="AN35" s="38"/>
    </row>
    <row r="36" spans="1:40" s="39" customFormat="1" ht="21" customHeight="1">
      <c r="A36" s="323"/>
      <c r="B36" s="271" t="s">
        <v>6</v>
      </c>
      <c r="C36" s="272"/>
      <c r="D36" s="273"/>
      <c r="E36" s="80" t="s">
        <v>113</v>
      </c>
      <c r="F36" s="288">
        <f>IF(E33+E35="","",E33+E35)</f>
        <v>0</v>
      </c>
      <c r="G36" s="288"/>
      <c r="H36" s="288"/>
      <c r="I36" s="288"/>
      <c r="J36" s="288"/>
      <c r="K36" s="81" t="s">
        <v>24</v>
      </c>
      <c r="L36" s="82" t="s">
        <v>114</v>
      </c>
      <c r="M36" s="314">
        <f>IF(SUM(L33:R35)="","",SUM(L33:R35))</f>
        <v>0</v>
      </c>
      <c r="N36" s="314"/>
      <c r="O36" s="314"/>
      <c r="P36" s="314"/>
      <c r="Q36" s="314"/>
      <c r="R36" s="83"/>
      <c r="S36" s="84" t="s">
        <v>24</v>
      </c>
      <c r="T36" s="85" t="s">
        <v>115</v>
      </c>
      <c r="U36" s="86"/>
      <c r="V36" s="314">
        <f>F36+M36</f>
        <v>0</v>
      </c>
      <c r="W36" s="314"/>
      <c r="X36" s="314"/>
      <c r="Y36" s="314"/>
      <c r="Z36" s="314"/>
      <c r="AA36" s="314"/>
      <c r="AB36" s="314"/>
      <c r="AC36" s="314"/>
      <c r="AD36" s="314"/>
      <c r="AE36" s="70" t="s">
        <v>24</v>
      </c>
      <c r="AF36" s="1"/>
      <c r="AG36" s="72"/>
      <c r="AH36" s="79"/>
      <c r="AI36" s="36"/>
      <c r="AJ36" s="74"/>
      <c r="AK36" s="38"/>
      <c r="AL36" s="38"/>
      <c r="AM36" s="38" t="s">
        <v>57</v>
      </c>
      <c r="AN36" s="38"/>
    </row>
    <row r="37" spans="1:40" s="39" customFormat="1" ht="21" customHeight="1">
      <c r="A37" s="324"/>
      <c r="B37" s="300" t="s">
        <v>11</v>
      </c>
      <c r="C37" s="318"/>
      <c r="D37" s="301"/>
      <c r="E37" s="87" t="s">
        <v>140</v>
      </c>
      <c r="F37" s="313">
        <f>IF(F31="","",F31+F36)</f>
      </c>
      <c r="G37" s="313"/>
      <c r="H37" s="313"/>
      <c r="I37" s="313"/>
      <c r="J37" s="313"/>
      <c r="K37" s="88" t="s">
        <v>134</v>
      </c>
      <c r="L37" s="82" t="s">
        <v>141</v>
      </c>
      <c r="M37" s="314">
        <f>IF(M36="","",M36)</f>
        <v>0</v>
      </c>
      <c r="N37" s="314"/>
      <c r="O37" s="314"/>
      <c r="P37" s="314"/>
      <c r="Q37" s="314"/>
      <c r="R37" s="83"/>
      <c r="S37" s="84" t="s">
        <v>134</v>
      </c>
      <c r="T37" s="89" t="s">
        <v>142</v>
      </c>
      <c r="U37" s="90"/>
      <c r="V37" s="327">
        <f>IF(F37="","",F37+M37)</f>
      </c>
      <c r="W37" s="327"/>
      <c r="X37" s="327"/>
      <c r="Y37" s="327"/>
      <c r="Z37" s="327"/>
      <c r="AA37" s="327"/>
      <c r="AB37" s="327"/>
      <c r="AC37" s="327"/>
      <c r="AD37" s="327"/>
      <c r="AE37" s="88" t="s">
        <v>134</v>
      </c>
      <c r="AF37" s="1"/>
      <c r="AG37" s="76"/>
      <c r="AH37" s="76"/>
      <c r="AI37" s="36"/>
      <c r="AJ37" s="46"/>
      <c r="AK37" s="38"/>
      <c r="AL37" s="38"/>
      <c r="AM37" s="38" t="s">
        <v>58</v>
      </c>
      <c r="AN37" s="38"/>
    </row>
    <row r="38" spans="1:40" s="39" customFormat="1" ht="17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1"/>
      <c r="AG38" s="91"/>
      <c r="AH38" s="35"/>
      <c r="AI38" s="36"/>
      <c r="AJ38" s="37"/>
      <c r="AK38" s="38"/>
      <c r="AL38" s="38"/>
      <c r="AM38" s="38" t="s">
        <v>59</v>
      </c>
      <c r="AN38" s="38"/>
    </row>
    <row r="39" spans="1:39" s="39" customFormat="1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76"/>
      <c r="AH39" s="76"/>
      <c r="AI39" s="36"/>
      <c r="AJ39" s="46"/>
      <c r="AK39" s="38"/>
      <c r="AM39" s="38" t="s">
        <v>60</v>
      </c>
    </row>
    <row r="40" spans="1:39" s="39" customFormat="1" ht="15.75" customHeight="1">
      <c r="A40" s="352" t="s">
        <v>204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3"/>
      <c r="L40" s="355"/>
      <c r="M40" s="356"/>
      <c r="N40" s="356"/>
      <c r="O40" s="356"/>
      <c r="P40" s="356"/>
      <c r="Q40" s="356"/>
      <c r="R40" s="357"/>
      <c r="S40" s="27"/>
      <c r="T40" s="358"/>
      <c r="U40" s="359"/>
      <c r="V40" s="359"/>
      <c r="W40" s="360"/>
      <c r="X40" s="27"/>
      <c r="Y40" s="354"/>
      <c r="Z40" s="354"/>
      <c r="AA40" s="354"/>
      <c r="AB40" s="354"/>
      <c r="AC40" s="354"/>
      <c r="AD40" s="354"/>
      <c r="AE40" s="354"/>
      <c r="AF40" s="1"/>
      <c r="AG40" s="11"/>
      <c r="AH40" s="93"/>
      <c r="AI40" s="36"/>
      <c r="AJ40" s="37"/>
      <c r="AK40" s="38"/>
      <c r="AM40" s="38" t="s">
        <v>61</v>
      </c>
    </row>
    <row r="41" spans="1:39" ht="6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4"/>
      <c r="M41" s="94"/>
      <c r="N41" s="94"/>
      <c r="O41" s="94"/>
      <c r="P41" s="94"/>
      <c r="Q41" s="94"/>
      <c r="R41" s="94"/>
      <c r="S41" s="1"/>
      <c r="T41" s="94"/>
      <c r="U41" s="94"/>
      <c r="V41" s="94"/>
      <c r="W41" s="94"/>
      <c r="X41" s="1"/>
      <c r="Y41" s="1"/>
      <c r="Z41" s="1"/>
      <c r="AA41" s="1"/>
      <c r="AB41" s="1"/>
      <c r="AC41" s="1"/>
      <c r="AD41" s="1"/>
      <c r="AE41" s="1"/>
      <c r="AF41" s="1"/>
      <c r="AI41" s="8"/>
      <c r="AJ41" s="8"/>
      <c r="AM41" s="39" t="s">
        <v>186</v>
      </c>
    </row>
    <row r="42" spans="1:40" s="39" customFormat="1" ht="15.75" customHeight="1">
      <c r="A42" s="352" t="s">
        <v>205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3"/>
      <c r="L42" s="355"/>
      <c r="M42" s="356"/>
      <c r="N42" s="356"/>
      <c r="O42" s="356"/>
      <c r="P42" s="356"/>
      <c r="Q42" s="356"/>
      <c r="R42" s="357"/>
      <c r="S42" s="27"/>
      <c r="T42" s="358"/>
      <c r="U42" s="359"/>
      <c r="V42" s="359"/>
      <c r="W42" s="360"/>
      <c r="X42" s="27"/>
      <c r="Y42" s="354"/>
      <c r="Z42" s="354"/>
      <c r="AA42" s="354"/>
      <c r="AB42" s="354"/>
      <c r="AC42" s="354"/>
      <c r="AD42" s="354"/>
      <c r="AE42" s="354"/>
      <c r="AF42" s="1"/>
      <c r="AG42" s="11"/>
      <c r="AH42" s="93"/>
      <c r="AI42" s="36"/>
      <c r="AJ42" s="37"/>
      <c r="AK42" s="38"/>
      <c r="AL42" s="25"/>
      <c r="AM42" s="38" t="s">
        <v>62</v>
      </c>
      <c r="AN42" s="25"/>
    </row>
    <row r="43" spans="1:39" ht="6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4"/>
      <c r="M43" s="94"/>
      <c r="N43" s="94"/>
      <c r="O43" s="94"/>
      <c r="P43" s="94"/>
      <c r="Q43" s="94"/>
      <c r="R43" s="94"/>
      <c r="S43" s="1"/>
      <c r="T43" s="94"/>
      <c r="U43" s="94"/>
      <c r="V43" s="94"/>
      <c r="W43" s="94"/>
      <c r="X43" s="1"/>
      <c r="Y43" s="1"/>
      <c r="Z43" s="1"/>
      <c r="AA43" s="1"/>
      <c r="AB43" s="1"/>
      <c r="AC43" s="1"/>
      <c r="AD43" s="1"/>
      <c r="AE43" s="1"/>
      <c r="AF43" s="1"/>
      <c r="AI43" s="8"/>
      <c r="AJ43" s="8"/>
      <c r="AM43" s="38" t="s">
        <v>63</v>
      </c>
    </row>
    <row r="44" spans="1:39" s="25" customFormat="1" ht="15.75" customHeight="1">
      <c r="A44" s="268" t="s">
        <v>198</v>
      </c>
      <c r="B44" s="268"/>
      <c r="C44" s="268"/>
      <c r="D44" s="268"/>
      <c r="E44" s="268"/>
      <c r="F44" s="268"/>
      <c r="G44" s="268"/>
      <c r="H44" s="268"/>
      <c r="I44" s="268"/>
      <c r="J44" s="268"/>
      <c r="K44" s="353"/>
      <c r="L44" s="355"/>
      <c r="M44" s="362"/>
      <c r="N44" s="362"/>
      <c r="O44" s="362"/>
      <c r="P44" s="362"/>
      <c r="Q44" s="362"/>
      <c r="R44" s="363"/>
      <c r="S44" s="50"/>
      <c r="T44" s="358"/>
      <c r="U44" s="359"/>
      <c r="V44" s="359"/>
      <c r="W44" s="360"/>
      <c r="X44" s="50"/>
      <c r="Y44" s="295"/>
      <c r="Z44" s="295"/>
      <c r="AA44" s="295"/>
      <c r="AB44" s="295"/>
      <c r="AC44" s="50"/>
      <c r="AD44" s="50"/>
      <c r="AE44" s="50"/>
      <c r="AF44" s="68"/>
      <c r="AK44" s="95"/>
      <c r="AM44" s="38" t="s">
        <v>64</v>
      </c>
    </row>
    <row r="45" spans="1:40" ht="6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4"/>
      <c r="M45" s="94"/>
      <c r="N45" s="94"/>
      <c r="O45" s="94"/>
      <c r="P45" s="94"/>
      <c r="Q45" s="94"/>
      <c r="R45" s="94"/>
      <c r="S45" s="1"/>
      <c r="T45" s="94"/>
      <c r="U45" s="94"/>
      <c r="V45" s="94"/>
      <c r="W45" s="94"/>
      <c r="X45" s="1"/>
      <c r="Y45" s="1"/>
      <c r="Z45" s="1"/>
      <c r="AA45" s="1"/>
      <c r="AB45" s="1"/>
      <c r="AC45" s="1"/>
      <c r="AD45" s="1"/>
      <c r="AE45" s="1"/>
      <c r="AF45" s="1"/>
      <c r="AI45" s="8"/>
      <c r="AJ45" s="8"/>
      <c r="AL45" s="25"/>
      <c r="AM45" s="38" t="s">
        <v>65</v>
      </c>
      <c r="AN45" s="25"/>
    </row>
    <row r="46" spans="1:40" s="25" customFormat="1" ht="15.75" customHeight="1">
      <c r="A46" s="268" t="s">
        <v>166</v>
      </c>
      <c r="B46" s="268"/>
      <c r="C46" s="268"/>
      <c r="D46" s="268"/>
      <c r="E46" s="268"/>
      <c r="F46" s="268"/>
      <c r="G46" s="268"/>
      <c r="H46" s="268"/>
      <c r="I46" s="268"/>
      <c r="J46" s="268"/>
      <c r="K46" s="353"/>
      <c r="L46" s="355"/>
      <c r="M46" s="362"/>
      <c r="N46" s="362"/>
      <c r="O46" s="362"/>
      <c r="P46" s="362"/>
      <c r="Q46" s="362"/>
      <c r="R46" s="363"/>
      <c r="S46" s="50"/>
      <c r="T46" s="358"/>
      <c r="U46" s="359"/>
      <c r="V46" s="359"/>
      <c r="W46" s="360"/>
      <c r="X46" s="50"/>
      <c r="Y46" s="364"/>
      <c r="Z46" s="365"/>
      <c r="AA46" s="365"/>
      <c r="AB46" s="366"/>
      <c r="AC46" s="50"/>
      <c r="AD46" s="50"/>
      <c r="AE46" s="50"/>
      <c r="AF46" s="68"/>
      <c r="AK46" s="95"/>
      <c r="AL46" s="38"/>
      <c r="AM46" s="38" t="s">
        <v>66</v>
      </c>
      <c r="AN46" s="38"/>
    </row>
    <row r="47" spans="1:40" s="25" customFormat="1" ht="6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96"/>
      <c r="M47" s="96"/>
      <c r="N47" s="96"/>
      <c r="O47" s="96"/>
      <c r="P47" s="96"/>
      <c r="Q47" s="96"/>
      <c r="R47" s="96"/>
      <c r="S47" s="50"/>
      <c r="T47" s="97"/>
      <c r="U47" s="98"/>
      <c r="V47" s="98"/>
      <c r="W47" s="98"/>
      <c r="X47" s="50"/>
      <c r="Y47" s="26"/>
      <c r="Z47" s="26"/>
      <c r="AA47" s="50"/>
      <c r="AB47" s="50"/>
      <c r="AC47" s="50"/>
      <c r="AD47" s="50"/>
      <c r="AE47" s="50"/>
      <c r="AF47" s="68"/>
      <c r="AG47" s="99"/>
      <c r="AH47" s="11"/>
      <c r="AI47" s="12"/>
      <c r="AJ47" s="100"/>
      <c r="AK47" s="95"/>
      <c r="AL47" s="38"/>
      <c r="AM47" s="38" t="s">
        <v>67</v>
      </c>
      <c r="AN47" s="38"/>
    </row>
    <row r="48" spans="1:42" s="25" customFormat="1" ht="16.5" customHeight="1">
      <c r="A48" s="268" t="s">
        <v>210</v>
      </c>
      <c r="B48" s="268"/>
      <c r="C48" s="268"/>
      <c r="D48" s="268"/>
      <c r="E48" s="268"/>
      <c r="F48" s="268"/>
      <c r="G48" s="268"/>
      <c r="H48" s="268"/>
      <c r="I48" s="268"/>
      <c r="J48" s="268"/>
      <c r="K48" s="353"/>
      <c r="L48" s="355"/>
      <c r="M48" s="362"/>
      <c r="N48" s="362"/>
      <c r="O48" s="362"/>
      <c r="P48" s="362"/>
      <c r="Q48" s="362"/>
      <c r="R48" s="363"/>
      <c r="S48" s="50"/>
      <c r="T48" s="358"/>
      <c r="U48" s="359"/>
      <c r="V48" s="359"/>
      <c r="W48" s="360"/>
      <c r="X48" s="50"/>
      <c r="Y48" s="56"/>
      <c r="Z48" s="56"/>
      <c r="AA48" s="50"/>
      <c r="AB48" s="50"/>
      <c r="AC48" s="50"/>
      <c r="AD48" s="50"/>
      <c r="AE48" s="50"/>
      <c r="AF48" s="68"/>
      <c r="AG48" s="99"/>
      <c r="AH48" s="11"/>
      <c r="AI48" s="12"/>
      <c r="AJ48" s="100"/>
      <c r="AK48" s="95"/>
      <c r="AL48" s="38"/>
      <c r="AM48" s="38" t="s">
        <v>68</v>
      </c>
      <c r="AN48" s="38"/>
      <c r="AO48" s="39"/>
      <c r="AP48" s="39"/>
    </row>
    <row r="49" spans="1:42" s="25" customFormat="1" ht="8.25" customHeight="1">
      <c r="A49" s="22"/>
      <c r="B49" s="22"/>
      <c r="C49" s="22"/>
      <c r="D49" s="22"/>
      <c r="E49" s="22"/>
      <c r="F49" s="22"/>
      <c r="G49" s="22"/>
      <c r="H49" s="50"/>
      <c r="I49" s="50"/>
      <c r="J49" s="101"/>
      <c r="K49" s="101"/>
      <c r="L49" s="101"/>
      <c r="M49" s="101"/>
      <c r="N49" s="101"/>
      <c r="O49" s="101"/>
      <c r="P49" s="101"/>
      <c r="Q49" s="50"/>
      <c r="R49" s="102"/>
      <c r="S49" s="102"/>
      <c r="T49" s="102"/>
      <c r="U49" s="50"/>
      <c r="V49" s="26"/>
      <c r="W49" s="26"/>
      <c r="X49" s="50"/>
      <c r="Y49" s="50"/>
      <c r="Z49" s="50"/>
      <c r="AA49" s="50"/>
      <c r="AB49" s="50"/>
      <c r="AC49" s="50"/>
      <c r="AD49" s="50"/>
      <c r="AE49" s="50"/>
      <c r="AF49" s="68"/>
      <c r="AG49" s="99"/>
      <c r="AH49" s="11"/>
      <c r="AI49" s="12"/>
      <c r="AJ49" s="100"/>
      <c r="AK49" s="95"/>
      <c r="AL49" s="7"/>
      <c r="AM49" s="38" t="s">
        <v>69</v>
      </c>
      <c r="AN49" s="7"/>
      <c r="AO49" s="39"/>
      <c r="AP49" s="39"/>
    </row>
    <row r="50" spans="1:42" s="25" customFormat="1" ht="15.75" customHeight="1">
      <c r="A50" s="50"/>
      <c r="B50" s="216" t="s">
        <v>223</v>
      </c>
      <c r="C50" s="216"/>
      <c r="D50" s="216"/>
      <c r="E50" s="216"/>
      <c r="F50" s="256"/>
      <c r="G50" s="256"/>
      <c r="H50" s="256"/>
      <c r="I50" s="256"/>
      <c r="J50" s="256"/>
      <c r="K50" s="103"/>
      <c r="L50" s="226" t="s">
        <v>190</v>
      </c>
      <c r="M50" s="226"/>
      <c r="N50" s="226" t="s">
        <v>191</v>
      </c>
      <c r="O50" s="226"/>
      <c r="P50" s="226"/>
      <c r="Q50" s="226"/>
      <c r="R50" s="226"/>
      <c r="S50" s="221" t="s">
        <v>192</v>
      </c>
      <c r="T50" s="221"/>
      <c r="U50" s="97"/>
      <c r="V50" s="97"/>
      <c r="W50" s="351" t="s">
        <v>157</v>
      </c>
      <c r="X50" s="351"/>
      <c r="Y50" s="351"/>
      <c r="Z50" s="351"/>
      <c r="AA50" s="351"/>
      <c r="AB50" s="351"/>
      <c r="AC50" s="351"/>
      <c r="AD50" s="50"/>
      <c r="AE50" s="50"/>
      <c r="AF50" s="68"/>
      <c r="AG50" s="76"/>
      <c r="AH50" s="76"/>
      <c r="AI50" s="76"/>
      <c r="AJ50" s="100"/>
      <c r="AK50" s="95"/>
      <c r="AL50" s="95"/>
      <c r="AM50" s="38" t="s">
        <v>70</v>
      </c>
      <c r="AN50" s="95"/>
      <c r="AO50" s="39"/>
      <c r="AP50" s="39"/>
    </row>
    <row r="51" spans="1:40" ht="15.75" customHeight="1">
      <c r="A51" s="1"/>
      <c r="B51" s="216" t="s">
        <v>152</v>
      </c>
      <c r="C51" s="216"/>
      <c r="D51" s="216"/>
      <c r="E51" s="216"/>
      <c r="F51" s="218"/>
      <c r="G51" s="219"/>
      <c r="H51" s="219"/>
      <c r="I51" s="219"/>
      <c r="J51" s="220"/>
      <c r="K51" s="103"/>
      <c r="L51" s="226" t="s">
        <v>165</v>
      </c>
      <c r="M51" s="226"/>
      <c r="N51" s="227">
        <f>IF(E20="","",(E20-K20))</f>
      </c>
      <c r="O51" s="227"/>
      <c r="P51" s="227"/>
      <c r="Q51" s="227"/>
      <c r="R51" s="227"/>
      <c r="S51" s="231">
        <f>IF(N51="","",N51/E20)</f>
      </c>
      <c r="T51" s="231"/>
      <c r="U51" s="97"/>
      <c r="V51" s="97"/>
      <c r="W51" s="215" t="s">
        <v>165</v>
      </c>
      <c r="X51" s="215"/>
      <c r="Y51" s="215"/>
      <c r="Z51" s="211">
        <f>IF(F31="","",F31/N51)</f>
      </c>
      <c r="AA51" s="212"/>
      <c r="AB51" s="212"/>
      <c r="AC51" s="213"/>
      <c r="AD51" s="1"/>
      <c r="AE51" s="1"/>
      <c r="AF51" s="1"/>
      <c r="AG51" s="76"/>
      <c r="AH51" s="76"/>
      <c r="AI51" s="76"/>
      <c r="AL51" s="95"/>
      <c r="AM51" s="38" t="s">
        <v>71</v>
      </c>
      <c r="AN51" s="95"/>
    </row>
    <row r="52" spans="1:42" ht="15.75" customHeight="1">
      <c r="A52" s="1"/>
      <c r="B52" s="216" t="s">
        <v>153</v>
      </c>
      <c r="C52" s="216"/>
      <c r="D52" s="216"/>
      <c r="E52" s="216"/>
      <c r="F52" s="218"/>
      <c r="G52" s="219"/>
      <c r="H52" s="219"/>
      <c r="I52" s="219"/>
      <c r="J52" s="220"/>
      <c r="K52" s="103"/>
      <c r="L52" s="226" t="s">
        <v>117</v>
      </c>
      <c r="M52" s="226"/>
      <c r="N52" s="227">
        <f>IF(Q20="","",IF(Q20=0,"なし",Q20))</f>
      </c>
      <c r="O52" s="227"/>
      <c r="P52" s="227"/>
      <c r="Q52" s="227"/>
      <c r="R52" s="227"/>
      <c r="S52" s="231">
        <f>IF(K20="","",Q20/K20)</f>
      </c>
      <c r="T52" s="231"/>
      <c r="U52" s="97"/>
      <c r="V52" s="97"/>
      <c r="W52" s="215" t="s">
        <v>117</v>
      </c>
      <c r="X52" s="215"/>
      <c r="Y52" s="215"/>
      <c r="Z52" s="214" t="str">
        <f>IF(V36="","",IF(V36=0,"なし",V36/N52))</f>
        <v>なし</v>
      </c>
      <c r="AA52" s="214"/>
      <c r="AB52" s="214"/>
      <c r="AC52" s="214"/>
      <c r="AD52" s="14"/>
      <c r="AE52" s="14"/>
      <c r="AF52" s="14"/>
      <c r="AG52" s="76"/>
      <c r="AH52" s="76"/>
      <c r="AI52" s="76"/>
      <c r="AM52" s="7" t="s">
        <v>72</v>
      </c>
      <c r="AO52" s="25"/>
      <c r="AP52" s="25"/>
    </row>
    <row r="53" spans="1:42" ht="17.25" customHeight="1">
      <c r="A53" s="1"/>
      <c r="B53" s="216" t="s">
        <v>213</v>
      </c>
      <c r="C53" s="216"/>
      <c r="D53" s="216"/>
      <c r="E53" s="216"/>
      <c r="F53" s="232"/>
      <c r="G53" s="233"/>
      <c r="H53" s="233"/>
      <c r="I53" s="233"/>
      <c r="J53" s="234"/>
      <c r="K53" s="103"/>
      <c r="L53" s="226" t="s">
        <v>11</v>
      </c>
      <c r="M53" s="226"/>
      <c r="N53" s="227">
        <f>IF(N51="","",SUM(N51:R52))</f>
      </c>
      <c r="O53" s="227"/>
      <c r="P53" s="227"/>
      <c r="Q53" s="227"/>
      <c r="R53" s="227"/>
      <c r="S53" s="231">
        <f>IF(E20="","",N53/E20)</f>
      </c>
      <c r="T53" s="231"/>
      <c r="U53" s="97"/>
      <c r="V53" s="97"/>
      <c r="W53" s="215" t="s">
        <v>116</v>
      </c>
      <c r="X53" s="215"/>
      <c r="Y53" s="215"/>
      <c r="Z53" s="214">
        <f>IF(V37="","",V37/N53)</f>
      </c>
      <c r="AA53" s="214"/>
      <c r="AB53" s="214"/>
      <c r="AC53" s="214"/>
      <c r="AD53" s="28"/>
      <c r="AE53" s="28"/>
      <c r="AF53" s="14"/>
      <c r="AG53" s="76"/>
      <c r="AH53" s="76"/>
      <c r="AI53" s="76"/>
      <c r="AM53" s="95" t="s">
        <v>73</v>
      </c>
      <c r="AO53" s="25"/>
      <c r="AP53" s="25"/>
    </row>
    <row r="54" spans="1:42" ht="15.75" customHeight="1">
      <c r="A54" s="1"/>
      <c r="B54" s="216" t="s">
        <v>154</v>
      </c>
      <c r="C54" s="216"/>
      <c r="D54" s="216"/>
      <c r="E54" s="216"/>
      <c r="F54" s="217">
        <f>IF(F51="","",SUM(F51:F53))</f>
      </c>
      <c r="G54" s="217"/>
      <c r="H54" s="217"/>
      <c r="I54" s="217"/>
      <c r="J54" s="217"/>
      <c r="K54" s="103"/>
      <c r="L54" s="104"/>
      <c r="M54" s="104"/>
      <c r="N54" s="14"/>
      <c r="O54" s="14"/>
      <c r="P54" s="22"/>
      <c r="Q54" s="22"/>
      <c r="R54" s="22"/>
      <c r="S54" s="22"/>
      <c r="T54" s="22"/>
      <c r="U54" s="22"/>
      <c r="V54" s="22"/>
      <c r="W54" s="361" t="s">
        <v>158</v>
      </c>
      <c r="X54" s="361"/>
      <c r="Y54" s="361"/>
      <c r="Z54" s="361"/>
      <c r="AA54" s="361"/>
      <c r="AB54" s="361"/>
      <c r="AC54" s="361"/>
      <c r="AD54" s="14"/>
      <c r="AE54" s="14"/>
      <c r="AF54" s="14"/>
      <c r="AG54" s="4"/>
      <c r="AH54" s="4"/>
      <c r="AM54" s="95" t="s">
        <v>74</v>
      </c>
      <c r="AO54" s="25"/>
      <c r="AP54" s="25"/>
    </row>
    <row r="55" spans="1:42" ht="15.75" customHeight="1">
      <c r="A55" s="14"/>
      <c r="B55" s="216" t="s">
        <v>155</v>
      </c>
      <c r="C55" s="216"/>
      <c r="D55" s="216"/>
      <c r="E55" s="216"/>
      <c r="F55" s="217">
        <f>IF(F50="","",SUM(F50,F54))</f>
      </c>
      <c r="G55" s="217"/>
      <c r="H55" s="217"/>
      <c r="I55" s="217"/>
      <c r="J55" s="217"/>
      <c r="K55" s="14"/>
      <c r="L55" s="205" t="s">
        <v>187</v>
      </c>
      <c r="M55" s="206"/>
      <c r="N55" s="206"/>
      <c r="O55" s="206"/>
      <c r="P55" s="207"/>
      <c r="Q55" s="208"/>
      <c r="R55" s="209"/>
      <c r="S55" s="209"/>
      <c r="T55" s="210"/>
      <c r="U55" s="14"/>
      <c r="V55" s="14"/>
      <c r="W55" s="228">
        <f>IF(V37="","",V37/E20)</f>
      </c>
      <c r="X55" s="229"/>
      <c r="Y55" s="229"/>
      <c r="Z55" s="229"/>
      <c r="AA55" s="229"/>
      <c r="AB55" s="229"/>
      <c r="AC55" s="230"/>
      <c r="AD55" s="14"/>
      <c r="AE55" s="14"/>
      <c r="AF55" s="14"/>
      <c r="AG55" s="99" t="s">
        <v>121</v>
      </c>
      <c r="AH55" s="4"/>
      <c r="AM55" s="95" t="s">
        <v>75</v>
      </c>
      <c r="AO55" s="25"/>
      <c r="AP55" s="25"/>
    </row>
    <row r="56" spans="1:42" ht="15.75" customHeight="1">
      <c r="A56" s="14"/>
      <c r="B56" s="254"/>
      <c r="C56" s="254"/>
      <c r="D56" s="254"/>
      <c r="E56" s="254"/>
      <c r="F56" s="255"/>
      <c r="G56" s="255"/>
      <c r="H56" s="255"/>
      <c r="I56" s="255"/>
      <c r="J56" s="255"/>
      <c r="K56" s="14"/>
      <c r="L56" s="205" t="s">
        <v>188</v>
      </c>
      <c r="M56" s="206"/>
      <c r="N56" s="206"/>
      <c r="O56" s="206"/>
      <c r="P56" s="207"/>
      <c r="Q56" s="223">
        <f>IF(E20="","",Q55/E20)</f>
      </c>
      <c r="R56" s="224"/>
      <c r="S56" s="224"/>
      <c r="T56" s="225"/>
      <c r="U56" s="105"/>
      <c r="V56" s="106"/>
      <c r="W56" s="221" t="s">
        <v>206</v>
      </c>
      <c r="X56" s="221"/>
      <c r="Y56" s="221"/>
      <c r="Z56" s="221"/>
      <c r="AA56" s="221"/>
      <c r="AB56" s="221"/>
      <c r="AC56" s="221"/>
      <c r="AD56" s="14"/>
      <c r="AE56" s="14"/>
      <c r="AF56" s="14"/>
      <c r="AG56" s="4"/>
      <c r="AH56" s="4"/>
      <c r="AM56" s="95" t="s">
        <v>76</v>
      </c>
      <c r="AO56" s="25"/>
      <c r="AP56" s="25"/>
    </row>
    <row r="57" spans="1:39" ht="16.5" customHeight="1">
      <c r="A57" s="14"/>
      <c r="B57" s="107"/>
      <c r="C57" s="107"/>
      <c r="D57" s="107"/>
      <c r="E57" s="107"/>
      <c r="F57" s="108"/>
      <c r="G57" s="108"/>
      <c r="H57" s="108"/>
      <c r="I57" s="108"/>
      <c r="J57" s="108"/>
      <c r="K57" s="14"/>
      <c r="L57" s="205" t="s">
        <v>211</v>
      </c>
      <c r="M57" s="206"/>
      <c r="N57" s="206"/>
      <c r="O57" s="206"/>
      <c r="P57" s="207"/>
      <c r="Q57" s="202"/>
      <c r="R57" s="203"/>
      <c r="S57" s="203"/>
      <c r="T57" s="204"/>
      <c r="U57" s="109"/>
      <c r="V57" s="14"/>
      <c r="W57" s="222" t="e">
        <f>IF(Q26="","",IF(AC58=0,"なし",IF(Q26="","",IF(AC58&gt;0,"増","減"))))</f>
        <v>#VALUE!</v>
      </c>
      <c r="X57" s="222"/>
      <c r="Y57" s="222"/>
      <c r="Z57" s="222"/>
      <c r="AA57" s="222"/>
      <c r="AB57" s="222"/>
      <c r="AC57" s="222"/>
      <c r="AD57" s="14"/>
      <c r="AE57" s="14"/>
      <c r="AM57" s="95" t="s">
        <v>77</v>
      </c>
    </row>
    <row r="58" spans="1:39" ht="17.25" customHeight="1">
      <c r="A58" s="14"/>
      <c r="B58" s="107"/>
      <c r="C58" s="107"/>
      <c r="D58" s="107"/>
      <c r="E58" s="107"/>
      <c r="F58" s="22"/>
      <c r="G58" s="22"/>
      <c r="H58" s="22"/>
      <c r="I58" s="22"/>
      <c r="J58" s="22"/>
      <c r="K58" s="14"/>
      <c r="L58" s="205" t="s">
        <v>212</v>
      </c>
      <c r="M58" s="206"/>
      <c r="N58" s="206"/>
      <c r="O58" s="206"/>
      <c r="P58" s="207"/>
      <c r="Q58" s="199"/>
      <c r="R58" s="200"/>
      <c r="S58" s="200"/>
      <c r="T58" s="201"/>
      <c r="U58" s="14"/>
      <c r="V58" s="14"/>
      <c r="W58" s="14"/>
      <c r="X58" s="14"/>
      <c r="Y58" s="14"/>
      <c r="Z58" s="14"/>
      <c r="AA58" s="14"/>
      <c r="AB58" s="14"/>
      <c r="AC58" s="110" t="e">
        <f>IF(Q26="","",V37-Q26)</f>
        <v>#VALUE!</v>
      </c>
      <c r="AD58" s="14"/>
      <c r="AE58" s="14"/>
      <c r="AM58" s="95" t="s">
        <v>78</v>
      </c>
    </row>
    <row r="59" spans="1:39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M59" s="95" t="s">
        <v>79</v>
      </c>
    </row>
    <row r="60" spans="1:39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M60" s="95" t="s">
        <v>80</v>
      </c>
    </row>
    <row r="61" spans="1:39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M61" s="95" t="s">
        <v>81</v>
      </c>
    </row>
    <row r="62" ht="12.75">
      <c r="AM62" s="95" t="s">
        <v>82</v>
      </c>
    </row>
    <row r="63" ht="12.75">
      <c r="AM63" s="95" t="s">
        <v>83</v>
      </c>
    </row>
    <row r="64" ht="12.75">
      <c r="AM64" s="95" t="s">
        <v>84</v>
      </c>
    </row>
    <row r="65" ht="12.75">
      <c r="AM65" s="95" t="s">
        <v>85</v>
      </c>
    </row>
    <row r="66" ht="12.75">
      <c r="AM66" s="95" t="s">
        <v>86</v>
      </c>
    </row>
    <row r="67" ht="12.75">
      <c r="AM67" s="8"/>
    </row>
    <row r="68" spans="38:40" ht="12.75">
      <c r="AL68" s="8"/>
      <c r="AM68" s="8"/>
      <c r="AN68" s="8"/>
    </row>
    <row r="69" spans="38:40" ht="12.75">
      <c r="AL69" s="8"/>
      <c r="AM69" s="8"/>
      <c r="AN69" s="8"/>
    </row>
    <row r="70" ht="12.75">
      <c r="AM70" s="8"/>
    </row>
    <row r="71" ht="12.75">
      <c r="AM71" s="8"/>
    </row>
    <row r="72" ht="12.75">
      <c r="AM72" s="8"/>
    </row>
  </sheetData>
  <sheetProtection sheet="1" objects="1" scenarios="1" selectLockedCells="1"/>
  <mergeCells count="177">
    <mergeCell ref="W54:AC54"/>
    <mergeCell ref="L40:R40"/>
    <mergeCell ref="L44:R44"/>
    <mergeCell ref="L48:R48"/>
    <mergeCell ref="T44:W44"/>
    <mergeCell ref="T48:W48"/>
    <mergeCell ref="T40:W40"/>
    <mergeCell ref="L46:R46"/>
    <mergeCell ref="T46:W46"/>
    <mergeCell ref="Y46:AB46"/>
    <mergeCell ref="A40:K40"/>
    <mergeCell ref="A44:K44"/>
    <mergeCell ref="Y40:AE40"/>
    <mergeCell ref="A46:K46"/>
    <mergeCell ref="A48:K48"/>
    <mergeCell ref="A42:K42"/>
    <mergeCell ref="L42:R42"/>
    <mergeCell ref="T42:W42"/>
    <mergeCell ref="Y42:AE42"/>
    <mergeCell ref="L50:M50"/>
    <mergeCell ref="N50:R50"/>
    <mergeCell ref="S50:T50"/>
    <mergeCell ref="T30:V30"/>
    <mergeCell ref="P31:R31"/>
    <mergeCell ref="T33:AD33"/>
    <mergeCell ref="T32:AE32"/>
    <mergeCell ref="L32:S32"/>
    <mergeCell ref="Y44:AB44"/>
    <mergeCell ref="W50:AC50"/>
    <mergeCell ref="C33:D33"/>
    <mergeCell ref="T34:AD34"/>
    <mergeCell ref="B2:C2"/>
    <mergeCell ref="D2:F2"/>
    <mergeCell ref="B33:B35"/>
    <mergeCell ref="E34:K34"/>
    <mergeCell ref="E30:J30"/>
    <mergeCell ref="B29:B30"/>
    <mergeCell ref="G25:M25"/>
    <mergeCell ref="H26:L26"/>
    <mergeCell ref="B25:E25"/>
    <mergeCell ref="K23:O23"/>
    <mergeCell ref="K22:P22"/>
    <mergeCell ref="E22:J22"/>
    <mergeCell ref="E23:I23"/>
    <mergeCell ref="N25:U25"/>
    <mergeCell ref="A22:C22"/>
    <mergeCell ref="A23:D23"/>
    <mergeCell ref="AG22:AH22"/>
    <mergeCell ref="AG23:AH23"/>
    <mergeCell ref="X22:AE22"/>
    <mergeCell ref="Y23:AD23"/>
    <mergeCell ref="AG27:AH27"/>
    <mergeCell ref="T28:W28"/>
    <mergeCell ref="AC26:AD26"/>
    <mergeCell ref="X28:AE28"/>
    <mergeCell ref="W26:Z26"/>
    <mergeCell ref="V25:AE25"/>
    <mergeCell ref="X31:AD31"/>
    <mergeCell ref="L33:R33"/>
    <mergeCell ref="L31:N31"/>
    <mergeCell ref="T31:V31"/>
    <mergeCell ref="L34:R34"/>
    <mergeCell ref="P28:S28"/>
    <mergeCell ref="T29:V29"/>
    <mergeCell ref="X30:AD30"/>
    <mergeCell ref="P29:R29"/>
    <mergeCell ref="P30:R30"/>
    <mergeCell ref="X29:AD29"/>
    <mergeCell ref="E33:J33"/>
    <mergeCell ref="B31:D31"/>
    <mergeCell ref="A28:A37"/>
    <mergeCell ref="C26:E26"/>
    <mergeCell ref="E35:J35"/>
    <mergeCell ref="C29:D29"/>
    <mergeCell ref="C30:D30"/>
    <mergeCell ref="E29:J29"/>
    <mergeCell ref="V37:AD37"/>
    <mergeCell ref="T35:AD35"/>
    <mergeCell ref="B28:D28"/>
    <mergeCell ref="F37:J37"/>
    <mergeCell ref="M37:Q37"/>
    <mergeCell ref="F36:J36"/>
    <mergeCell ref="B32:D32"/>
    <mergeCell ref="C34:D34"/>
    <mergeCell ref="B37:D37"/>
    <mergeCell ref="L35:R35"/>
    <mergeCell ref="V36:AD36"/>
    <mergeCell ref="Y2:AE2"/>
    <mergeCell ref="Y3:AE3"/>
    <mergeCell ref="R11:AE11"/>
    <mergeCell ref="X19:AE19"/>
    <mergeCell ref="X6:AE6"/>
    <mergeCell ref="U2:X2"/>
    <mergeCell ref="U3:X3"/>
    <mergeCell ref="V6:W6"/>
    <mergeCell ref="R12:AC12"/>
    <mergeCell ref="R13:AC13"/>
    <mergeCell ref="E16:AE16"/>
    <mergeCell ref="U18:AE18"/>
    <mergeCell ref="E32:K32"/>
    <mergeCell ref="F31:J31"/>
    <mergeCell ref="N26:P26"/>
    <mergeCell ref="Q26:T26"/>
    <mergeCell ref="E28:K28"/>
    <mergeCell ref="A27:AE27"/>
    <mergeCell ref="B17:C17"/>
    <mergeCell ref="L28:O28"/>
    <mergeCell ref="C35:D35"/>
    <mergeCell ref="B36:D36"/>
    <mergeCell ref="L29:N29"/>
    <mergeCell ref="L30:N30"/>
    <mergeCell ref="B18:C18"/>
    <mergeCell ref="K19:P19"/>
    <mergeCell ref="A19:C19"/>
    <mergeCell ref="E19:J19"/>
    <mergeCell ref="A25:A26"/>
    <mergeCell ref="M36:Q36"/>
    <mergeCell ref="F54:J54"/>
    <mergeCell ref="B50:E50"/>
    <mergeCell ref="K17:AE17"/>
    <mergeCell ref="D10:E10"/>
    <mergeCell ref="D12:L12"/>
    <mergeCell ref="D11:M11"/>
    <mergeCell ref="D13:L13"/>
    <mergeCell ref="D14:L14"/>
    <mergeCell ref="R10:T10"/>
    <mergeCell ref="P10:Q10"/>
    <mergeCell ref="AG20:AH20"/>
    <mergeCell ref="Q19:W19"/>
    <mergeCell ref="B16:C16"/>
    <mergeCell ref="F17:J17"/>
    <mergeCell ref="E18:T18"/>
    <mergeCell ref="B56:E56"/>
    <mergeCell ref="F56:J56"/>
    <mergeCell ref="F50:J50"/>
    <mergeCell ref="F51:J51"/>
    <mergeCell ref="B54:E54"/>
    <mergeCell ref="B51:E51"/>
    <mergeCell ref="B52:E52"/>
    <mergeCell ref="B53:E53"/>
    <mergeCell ref="F53:J53"/>
    <mergeCell ref="AG19:AH19"/>
    <mergeCell ref="A20:D20"/>
    <mergeCell ref="E20:I20"/>
    <mergeCell ref="K20:O20"/>
    <mergeCell ref="Q20:V20"/>
    <mergeCell ref="Y20:AD20"/>
    <mergeCell ref="W56:AC56"/>
    <mergeCell ref="W57:AC57"/>
    <mergeCell ref="Q56:T56"/>
    <mergeCell ref="Z53:AC53"/>
    <mergeCell ref="L51:M51"/>
    <mergeCell ref="L52:M52"/>
    <mergeCell ref="L53:M53"/>
    <mergeCell ref="N51:R51"/>
    <mergeCell ref="N52:R52"/>
    <mergeCell ref="W55:AC55"/>
    <mergeCell ref="Z51:AC51"/>
    <mergeCell ref="Z52:AC52"/>
    <mergeCell ref="W51:Y51"/>
    <mergeCell ref="B55:E55"/>
    <mergeCell ref="F55:J55"/>
    <mergeCell ref="W52:Y52"/>
    <mergeCell ref="W53:Y53"/>
    <mergeCell ref="F52:J52"/>
    <mergeCell ref="N53:R53"/>
    <mergeCell ref="S51:T51"/>
    <mergeCell ref="D7:H7"/>
    <mergeCell ref="Q58:T58"/>
    <mergeCell ref="Q57:T57"/>
    <mergeCell ref="L55:P55"/>
    <mergeCell ref="Q55:T55"/>
    <mergeCell ref="L56:P56"/>
    <mergeCell ref="L57:P57"/>
    <mergeCell ref="L58:P58"/>
    <mergeCell ref="S52:T52"/>
    <mergeCell ref="S53:T53"/>
  </mergeCells>
  <conditionalFormatting sqref="AH28:AH31">
    <cfRule type="cellIs" priority="1" dxfId="5" operator="equal" stopIfTrue="1">
      <formula>"振替場所を選択"</formula>
    </cfRule>
    <cfRule type="cellIs" priority="2" dxfId="6" operator="equal" stopIfTrue="1">
      <formula>"不適"</formula>
    </cfRule>
  </conditionalFormatting>
  <dataValidations count="11">
    <dataValidation type="date" operator="greaterThanOrEqual" allowBlank="1" showInputMessage="1" showErrorMessage="1" imeMode="halfAlpha" sqref="L40 L42">
      <formula1>Z6</formula1>
    </dataValidation>
    <dataValidation type="date" operator="greaterThanOrEqual" allowBlank="1" showInputMessage="1" showErrorMessage="1" imeMode="halfAlpha" sqref="L47:L48 J49:P49 M47:R47">
      <formula1>Z9</formula1>
    </dataValidation>
    <dataValidation type="date" operator="greaterThanOrEqual" allowBlank="1" showInputMessage="1" showErrorMessage="1" imeMode="halfAlpha" sqref="L46 L44">
      <formula1>Z10</formula1>
    </dataValidation>
    <dataValidation allowBlank="1" showInputMessage="1" showErrorMessage="1" imeMode="halfAlpha" sqref="Y46:Y48 V49:W49 Z47:Z48 P29:R30 L29:N30 E29:J30 Y23:AD23 E35:J35 L33:R35 E33:J33 T29:V30 Q23:V23 K23:O23 A23:I23 R10:T10 D10:E10 A20:I20 Y20:AD20 Q20:V20 K20:O20 D12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$AM$1:$AM$64</formula1>
    </dataValidation>
    <dataValidation type="list" allowBlank="1" showInputMessage="1" showErrorMessage="1" sqref="Y2:AE2">
      <formula1>$AN$1:$AN$7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3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1" width="8.625" style="187" customWidth="1"/>
    <col min="12" max="12" width="5.625" style="187" customWidth="1"/>
    <col min="13" max="16384" width="9.00390625" style="187" customWidth="1"/>
  </cols>
  <sheetData>
    <row r="1" spans="1:12" ht="12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34" ht="18.75">
      <c r="A2" s="371" t="s">
        <v>199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188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90"/>
      <c r="AG2" s="191"/>
      <c r="AH2" s="192"/>
    </row>
    <row r="3" spans="1:12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32" ht="12.75">
      <c r="A4" s="3" t="s">
        <v>230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</row>
    <row r="5" spans="1:12" ht="8.2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8.75" customHeight="1">
      <c r="A6" s="186"/>
      <c r="B6" s="186"/>
      <c r="C6" s="186"/>
      <c r="D6" s="186"/>
      <c r="E6" s="186"/>
      <c r="F6" s="186"/>
      <c r="G6" s="186"/>
      <c r="H6" s="193"/>
      <c r="I6" s="370" t="str">
        <f>IF(G12="","　　年　　月　　日",'入力シート'!X6)</f>
        <v>　　年　　月　　日</v>
      </c>
      <c r="J6" s="370"/>
      <c r="K6" s="186"/>
      <c r="L6" s="186"/>
    </row>
    <row r="7" spans="1:12" ht="12.75">
      <c r="A7" s="186"/>
      <c r="B7" s="186"/>
      <c r="C7" s="186"/>
      <c r="D7" s="186"/>
      <c r="E7" s="186"/>
      <c r="F7" s="186"/>
      <c r="G7" s="186"/>
      <c r="H7" s="3"/>
      <c r="I7" s="186"/>
      <c r="J7" s="186"/>
      <c r="K7" s="186"/>
      <c r="L7" s="186"/>
    </row>
    <row r="8" spans="1:12" ht="14.25">
      <c r="A8" s="194" t="s">
        <v>229</v>
      </c>
      <c r="B8" s="111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ht="12.75">
      <c r="A9" s="186"/>
      <c r="B9" s="186"/>
      <c r="C9" s="186"/>
      <c r="D9" s="186"/>
      <c r="E9" s="186"/>
      <c r="F9" s="195" t="s">
        <v>143</v>
      </c>
      <c r="G9" s="367"/>
      <c r="H9" s="367"/>
      <c r="I9" s="367"/>
      <c r="J9" s="367"/>
      <c r="K9" s="367"/>
      <c r="L9" s="186"/>
    </row>
    <row r="10" spans="1:12" ht="35.25" customHeight="1">
      <c r="A10" s="186"/>
      <c r="B10" s="186"/>
      <c r="C10" s="186"/>
      <c r="D10" s="186"/>
      <c r="E10" s="186"/>
      <c r="F10" s="196" t="s">
        <v>30</v>
      </c>
      <c r="G10" s="369"/>
      <c r="H10" s="369"/>
      <c r="I10" s="369"/>
      <c r="J10" s="369"/>
      <c r="K10" s="369"/>
      <c r="L10" s="186"/>
    </row>
    <row r="11" spans="1:12" ht="12.75">
      <c r="A11" s="186"/>
      <c r="B11" s="186"/>
      <c r="C11" s="186"/>
      <c r="D11" s="186"/>
      <c r="E11" s="186"/>
      <c r="F11" s="196" t="s">
        <v>25</v>
      </c>
      <c r="G11" s="367"/>
      <c r="H11" s="367"/>
      <c r="I11" s="367"/>
      <c r="J11" s="367"/>
      <c r="K11" s="367"/>
      <c r="L11" s="186"/>
    </row>
    <row r="12" spans="1:12" ht="37.5" customHeight="1">
      <c r="A12" s="186"/>
      <c r="B12" s="186"/>
      <c r="C12" s="186"/>
      <c r="D12" s="186"/>
      <c r="E12" s="186"/>
      <c r="F12" s="196" t="s">
        <v>26</v>
      </c>
      <c r="G12" s="368"/>
      <c r="H12" s="368"/>
      <c r="I12" s="368"/>
      <c r="J12" s="368"/>
      <c r="K12" s="3" t="s">
        <v>28</v>
      </c>
      <c r="L12" s="186"/>
    </row>
    <row r="13" spans="1:12" ht="8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ht="8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ht="12.75">
      <c r="A15" s="186"/>
      <c r="B15" s="186"/>
      <c r="C15" s="186"/>
      <c r="D15" s="186"/>
      <c r="E15" s="186"/>
      <c r="F15" s="195" t="s">
        <v>144</v>
      </c>
      <c r="G15" s="367"/>
      <c r="H15" s="367"/>
      <c r="I15" s="367"/>
      <c r="J15" s="367"/>
      <c r="K15" s="367"/>
      <c r="L15" s="186"/>
    </row>
    <row r="16" spans="1:12" ht="35.25" customHeight="1">
      <c r="A16" s="186"/>
      <c r="B16" s="186"/>
      <c r="C16" s="186"/>
      <c r="D16" s="186"/>
      <c r="E16" s="186"/>
      <c r="F16" s="196" t="s">
        <v>30</v>
      </c>
      <c r="G16" s="369"/>
      <c r="H16" s="369"/>
      <c r="I16" s="369"/>
      <c r="J16" s="369"/>
      <c r="K16" s="369"/>
      <c r="L16" s="186"/>
    </row>
    <row r="17" spans="1:12" ht="12.75">
      <c r="A17" s="186"/>
      <c r="B17" s="186"/>
      <c r="C17" s="186"/>
      <c r="D17" s="186"/>
      <c r="E17" s="186"/>
      <c r="F17" s="196" t="s">
        <v>25</v>
      </c>
      <c r="G17" s="367"/>
      <c r="H17" s="367"/>
      <c r="I17" s="367"/>
      <c r="J17" s="367"/>
      <c r="K17" s="367"/>
      <c r="L17" s="186"/>
    </row>
    <row r="18" spans="1:12" ht="37.5" customHeight="1">
      <c r="A18" s="186"/>
      <c r="B18" s="186"/>
      <c r="C18" s="186"/>
      <c r="D18" s="186"/>
      <c r="E18" s="186"/>
      <c r="F18" s="196" t="s">
        <v>26</v>
      </c>
      <c r="G18" s="368"/>
      <c r="H18" s="368"/>
      <c r="I18" s="368"/>
      <c r="J18" s="368"/>
      <c r="K18" s="3" t="s">
        <v>28</v>
      </c>
      <c r="L18" s="186"/>
    </row>
    <row r="19" spans="1:12" ht="12.7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</row>
    <row r="20" spans="1:12" ht="12.7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12.75">
      <c r="A21" s="186"/>
      <c r="B21" s="186"/>
      <c r="C21" s="186"/>
      <c r="D21" s="186"/>
      <c r="E21" s="186"/>
      <c r="F21" s="195" t="s">
        <v>144</v>
      </c>
      <c r="G21" s="367"/>
      <c r="H21" s="367"/>
      <c r="I21" s="367"/>
      <c r="J21" s="367"/>
      <c r="K21" s="367"/>
      <c r="L21" s="186"/>
    </row>
    <row r="22" spans="1:12" ht="35.25" customHeight="1">
      <c r="A22" s="186"/>
      <c r="B22" s="186"/>
      <c r="C22" s="186"/>
      <c r="D22" s="186"/>
      <c r="E22" s="186"/>
      <c r="F22" s="196" t="s">
        <v>30</v>
      </c>
      <c r="G22" s="369"/>
      <c r="H22" s="369"/>
      <c r="I22" s="369"/>
      <c r="J22" s="369"/>
      <c r="K22" s="369"/>
      <c r="L22" s="186"/>
    </row>
    <row r="23" spans="1:12" ht="12.75">
      <c r="A23" s="186"/>
      <c r="B23" s="186"/>
      <c r="C23" s="186"/>
      <c r="D23" s="186"/>
      <c r="E23" s="186"/>
      <c r="F23" s="196" t="s">
        <v>25</v>
      </c>
      <c r="G23" s="367"/>
      <c r="H23" s="367"/>
      <c r="I23" s="367"/>
      <c r="J23" s="367"/>
      <c r="K23" s="367"/>
      <c r="L23" s="186"/>
    </row>
    <row r="24" spans="1:12" ht="37.5" customHeight="1">
      <c r="A24" s="186"/>
      <c r="B24" s="186"/>
      <c r="C24" s="186"/>
      <c r="D24" s="186"/>
      <c r="E24" s="186"/>
      <c r="F24" s="196" t="s">
        <v>26</v>
      </c>
      <c r="G24" s="368"/>
      <c r="H24" s="368"/>
      <c r="I24" s="368"/>
      <c r="J24" s="368"/>
      <c r="K24" s="3" t="s">
        <v>28</v>
      </c>
      <c r="L24" s="186"/>
    </row>
    <row r="25" spans="1:12" ht="12.7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ht="12.7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</row>
    <row r="27" spans="1:12" ht="12.75">
      <c r="A27" s="186"/>
      <c r="B27" s="186"/>
      <c r="C27" s="186"/>
      <c r="D27" s="186"/>
      <c r="E27" s="186"/>
      <c r="F27" s="195" t="s">
        <v>144</v>
      </c>
      <c r="G27" s="367"/>
      <c r="H27" s="367"/>
      <c r="I27" s="367"/>
      <c r="J27" s="367"/>
      <c r="K27" s="367"/>
      <c r="L27" s="186"/>
    </row>
    <row r="28" spans="1:12" ht="35.25" customHeight="1">
      <c r="A28" s="186"/>
      <c r="B28" s="186"/>
      <c r="C28" s="186"/>
      <c r="D28" s="186"/>
      <c r="E28" s="186"/>
      <c r="F28" s="196" t="s">
        <v>30</v>
      </c>
      <c r="G28" s="369"/>
      <c r="H28" s="369"/>
      <c r="I28" s="369"/>
      <c r="J28" s="369"/>
      <c r="K28" s="369"/>
      <c r="L28" s="186"/>
    </row>
    <row r="29" spans="1:12" ht="12.75">
      <c r="A29" s="186"/>
      <c r="B29" s="186"/>
      <c r="C29" s="186"/>
      <c r="D29" s="186"/>
      <c r="E29" s="186"/>
      <c r="F29" s="196" t="s">
        <v>25</v>
      </c>
      <c r="G29" s="367"/>
      <c r="H29" s="367"/>
      <c r="I29" s="367"/>
      <c r="J29" s="367"/>
      <c r="K29" s="367"/>
      <c r="L29" s="186"/>
    </row>
    <row r="30" spans="1:12" ht="37.5" customHeight="1">
      <c r="A30" s="186"/>
      <c r="B30" s="186"/>
      <c r="C30" s="186"/>
      <c r="D30" s="186"/>
      <c r="E30" s="186"/>
      <c r="F30" s="196" t="s">
        <v>26</v>
      </c>
      <c r="G30" s="368"/>
      <c r="H30" s="368"/>
      <c r="I30" s="368"/>
      <c r="J30" s="368"/>
      <c r="K30" s="3" t="s">
        <v>28</v>
      </c>
      <c r="L30" s="186"/>
    </row>
    <row r="31" spans="1:12" ht="12.7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</row>
    <row r="32" spans="1:12" ht="12.7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1:12" ht="12.75">
      <c r="A33" s="186"/>
      <c r="B33" s="186"/>
      <c r="C33" s="186"/>
      <c r="D33" s="186"/>
      <c r="E33" s="186"/>
      <c r="F33" s="195" t="s">
        <v>144</v>
      </c>
      <c r="G33" s="367"/>
      <c r="H33" s="367"/>
      <c r="I33" s="367"/>
      <c r="J33" s="367"/>
      <c r="K33" s="367"/>
      <c r="L33" s="186"/>
    </row>
    <row r="34" spans="1:12" ht="35.25" customHeight="1">
      <c r="A34" s="186"/>
      <c r="B34" s="186"/>
      <c r="C34" s="186"/>
      <c r="D34" s="186"/>
      <c r="E34" s="186"/>
      <c r="F34" s="196" t="s">
        <v>30</v>
      </c>
      <c r="G34" s="369"/>
      <c r="H34" s="369"/>
      <c r="I34" s="369"/>
      <c r="J34" s="369"/>
      <c r="K34" s="369"/>
      <c r="L34" s="186"/>
    </row>
    <row r="35" spans="1:12" ht="12.75">
      <c r="A35" s="186"/>
      <c r="B35" s="186"/>
      <c r="C35" s="186"/>
      <c r="D35" s="186"/>
      <c r="E35" s="186"/>
      <c r="F35" s="196" t="s">
        <v>25</v>
      </c>
      <c r="G35" s="367"/>
      <c r="H35" s="367"/>
      <c r="I35" s="367"/>
      <c r="J35" s="367"/>
      <c r="K35" s="367"/>
      <c r="L35" s="186"/>
    </row>
    <row r="36" spans="1:12" ht="37.5" customHeight="1">
      <c r="A36" s="186"/>
      <c r="B36" s="186"/>
      <c r="C36" s="186"/>
      <c r="D36" s="186"/>
      <c r="E36" s="186"/>
      <c r="F36" s="196" t="s">
        <v>26</v>
      </c>
      <c r="G36" s="368"/>
      <c r="H36" s="368"/>
      <c r="I36" s="368"/>
      <c r="J36" s="368"/>
      <c r="K36" s="3" t="s">
        <v>28</v>
      </c>
      <c r="L36" s="186"/>
    </row>
    <row r="37" spans="1:12" ht="12.7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</row>
    <row r="38" spans="1:12" ht="12.7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</row>
    <row r="39" spans="1:12" ht="12.7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</row>
    <row r="40" spans="1:12" ht="12.7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</row>
    <row r="41" spans="1:12" ht="12.75">
      <c r="A41" s="186"/>
      <c r="B41" s="372" t="s">
        <v>23</v>
      </c>
      <c r="C41" s="373"/>
      <c r="D41" s="376" t="s">
        <v>145</v>
      </c>
      <c r="E41" s="377"/>
      <c r="F41" s="377"/>
      <c r="G41" s="378"/>
      <c r="H41" s="376" t="s">
        <v>101</v>
      </c>
      <c r="I41" s="377"/>
      <c r="J41" s="377"/>
      <c r="K41" s="378"/>
      <c r="L41" s="186"/>
    </row>
    <row r="42" spans="1:12" ht="69" customHeight="1">
      <c r="A42" s="186"/>
      <c r="B42" s="374"/>
      <c r="C42" s="375"/>
      <c r="D42" s="379"/>
      <c r="E42" s="380"/>
      <c r="F42" s="380"/>
      <c r="G42" s="381"/>
      <c r="H42" s="379"/>
      <c r="I42" s="380"/>
      <c r="J42" s="380"/>
      <c r="K42" s="381"/>
      <c r="L42" s="186"/>
    </row>
    <row r="43" spans="1:12" ht="12.7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</row>
    <row r="44" spans="1:12" ht="12.7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</row>
  </sheetData>
  <sheetProtection selectLockedCells="1"/>
  <mergeCells count="27">
    <mergeCell ref="B41:C42"/>
    <mergeCell ref="G35:K35"/>
    <mergeCell ref="G36:J36"/>
    <mergeCell ref="D41:G41"/>
    <mergeCell ref="H41:K41"/>
    <mergeCell ref="D42:G42"/>
    <mergeCell ref="H42:K4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</mergeCells>
  <dataValidations count="1">
    <dataValidation allowBlank="1" showInputMessage="1" showErrorMessage="1" imeMode="halfAlpha" sqref="G9:K9 G35:K35 G33:K33 G17:K17 G21:K21 G29:K29 G15:K15 G23:K23 G27:K27 G11:K11"/>
  </dataValidations>
  <printOptions/>
  <pageMargins left="0.46" right="0.38" top="0.68" bottom="0.61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4"/>
  <sheetViews>
    <sheetView showGridLines="0" view="pageBreakPreview" zoomScaleSheetLayoutView="100" zoomScalePageLayoutView="85" workbookViewId="0" topLeftCell="A1">
      <selection activeCell="B1" sqref="B1:BJ60"/>
    </sheetView>
  </sheetViews>
  <sheetFormatPr defaultColWidth="9.00390625" defaultRowHeight="13.5"/>
  <cols>
    <col min="1" max="2" width="1.875" style="112" customWidth="1"/>
    <col min="3" max="23" width="1.625" style="112" customWidth="1"/>
    <col min="24" max="24" width="1.75390625" style="112" customWidth="1"/>
    <col min="25" max="25" width="1.625" style="112" customWidth="1"/>
    <col min="26" max="26" width="1.75390625" style="112" customWidth="1"/>
    <col min="27" max="33" width="1.625" style="112" customWidth="1"/>
    <col min="34" max="34" width="1.4921875" style="112" customWidth="1"/>
    <col min="35" max="53" width="1.625" style="112" customWidth="1"/>
    <col min="54" max="54" width="1.875" style="112" customWidth="1"/>
    <col min="55" max="63" width="1.625" style="112" customWidth="1"/>
    <col min="64" max="64" width="4.75390625" style="112" customWidth="1"/>
    <col min="65" max="16384" width="9.00390625" style="112" customWidth="1"/>
  </cols>
  <sheetData>
    <row r="1" spans="1:64" ht="9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4" ht="25.5" customHeight="1">
      <c r="A2" s="111"/>
      <c r="B2" s="111"/>
      <c r="C2" s="111"/>
      <c r="D2" s="383" t="s">
        <v>183</v>
      </c>
      <c r="E2" s="383"/>
      <c r="F2" s="383"/>
      <c r="G2" s="383"/>
      <c r="H2" s="383"/>
      <c r="I2" s="383"/>
      <c r="J2" s="383"/>
      <c r="K2" s="383"/>
      <c r="L2" s="427" t="str">
        <f>IF('入力シート'!D2="","",'入力シート'!D2)</f>
        <v>新宿区</v>
      </c>
      <c r="M2" s="427"/>
      <c r="N2" s="427"/>
      <c r="O2" s="427"/>
      <c r="P2" s="427"/>
      <c r="Q2" s="427"/>
      <c r="R2" s="427"/>
      <c r="S2" s="113"/>
      <c r="T2" s="113"/>
      <c r="U2" s="113"/>
      <c r="V2" s="480" t="s">
        <v>197</v>
      </c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113"/>
      <c r="AU2" s="113"/>
      <c r="AV2" s="383" t="s">
        <v>110</v>
      </c>
      <c r="AW2" s="383"/>
      <c r="AX2" s="383"/>
      <c r="AY2" s="383"/>
      <c r="AZ2" s="383"/>
      <c r="BA2" s="383"/>
      <c r="BB2" s="384" t="str">
        <f>IF('入力シート'!Y2="","",'入力シート'!Y2)</f>
        <v>特定街区</v>
      </c>
      <c r="BC2" s="384"/>
      <c r="BD2" s="384"/>
      <c r="BE2" s="384"/>
      <c r="BF2" s="384"/>
      <c r="BG2" s="384"/>
      <c r="BH2" s="384"/>
      <c r="BI2" s="384"/>
      <c r="BJ2" s="384"/>
      <c r="BK2" s="111"/>
      <c r="BL2" s="111"/>
    </row>
    <row r="3" spans="1:64" ht="19.5" customHeight="1">
      <c r="A3" s="111"/>
      <c r="B3" s="111"/>
      <c r="C3" s="117" t="s">
        <v>105</v>
      </c>
      <c r="D3" s="114"/>
      <c r="E3" s="114"/>
      <c r="F3" s="114"/>
      <c r="G3" s="382">
        <f>IF('入力シート'!D7="","",'入力シート'!D7)</f>
      </c>
      <c r="H3" s="382"/>
      <c r="I3" s="382"/>
      <c r="J3" s="382"/>
      <c r="K3" s="382"/>
      <c r="L3" s="382"/>
      <c r="M3" s="382"/>
      <c r="N3" s="382"/>
      <c r="O3" s="382"/>
      <c r="P3" s="382"/>
      <c r="Q3" s="111" t="s">
        <v>234</v>
      </c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399" t="s">
        <v>163</v>
      </c>
      <c r="AW3" s="399"/>
      <c r="AX3" s="399"/>
      <c r="AY3" s="399"/>
      <c r="AZ3" s="399"/>
      <c r="BA3" s="399"/>
      <c r="BB3" s="384">
        <f>IF('入力シート'!Y3="","",'入力シート'!Y3)</f>
      </c>
      <c r="BC3" s="384"/>
      <c r="BD3" s="384"/>
      <c r="BE3" s="384"/>
      <c r="BF3" s="384"/>
      <c r="BG3" s="384"/>
      <c r="BH3" s="384"/>
      <c r="BI3" s="384"/>
      <c r="BJ3" s="384"/>
      <c r="BK3" s="111"/>
      <c r="BL3" s="111"/>
    </row>
    <row r="4" spans="1:64" ht="9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2.75">
      <c r="A5" s="111"/>
      <c r="B5" s="111"/>
      <c r="C5" s="115" t="s">
        <v>231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1"/>
      <c r="BI5" s="111"/>
      <c r="BJ5" s="111"/>
      <c r="BK5" s="111"/>
      <c r="BL5" s="111"/>
    </row>
    <row r="6" spans="1:64" ht="4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14.25" customHeight="1">
      <c r="A7" s="111"/>
      <c r="B7" s="111"/>
      <c r="C7" s="111"/>
      <c r="D7" s="111"/>
      <c r="E7" s="111"/>
      <c r="F7" s="111"/>
      <c r="G7" s="111"/>
      <c r="H7" s="2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6"/>
      <c r="AV7" s="116"/>
      <c r="AW7" s="116"/>
      <c r="AX7" s="457" t="str">
        <f>IF('入力シート'!X6="","　　年　　月　　日",'入力シート'!X6)</f>
        <v>　　年　　月　　日</v>
      </c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111"/>
      <c r="BK7" s="111"/>
      <c r="BL7" s="111"/>
    </row>
    <row r="8" spans="1:64" ht="14.25">
      <c r="A8" s="111"/>
      <c r="B8" s="111"/>
      <c r="C8" s="111"/>
      <c r="D8" s="117"/>
      <c r="E8" s="114"/>
      <c r="F8" s="114"/>
      <c r="G8" s="114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3.75" customHeight="1">
      <c r="A9" s="111"/>
      <c r="B9" s="111"/>
      <c r="C9" s="111"/>
      <c r="D9" s="114"/>
      <c r="E9" s="114"/>
      <c r="F9" s="114"/>
      <c r="G9" s="114"/>
      <c r="H9" s="114"/>
      <c r="I9" s="114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2"/>
      <c r="AM9" s="2"/>
      <c r="AN9" s="2"/>
      <c r="AO9" s="2"/>
      <c r="AP9" s="2"/>
      <c r="AQ9" s="2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2.75">
      <c r="A10" s="111"/>
      <c r="B10" s="111"/>
      <c r="C10" s="115" t="s">
        <v>195</v>
      </c>
      <c r="D10" s="115"/>
      <c r="E10" s="115"/>
      <c r="F10" s="2"/>
      <c r="G10" s="2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2"/>
      <c r="AG10" s="2"/>
      <c r="AH10" s="118" t="s">
        <v>196</v>
      </c>
      <c r="AI10" s="118"/>
      <c r="AJ10" s="118"/>
      <c r="AK10" s="111"/>
      <c r="AL10" s="2"/>
      <c r="AM10" s="2"/>
      <c r="AN10" s="2"/>
      <c r="AO10" s="2"/>
      <c r="AP10" s="2"/>
      <c r="AQ10" s="2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2.75" customHeight="1">
      <c r="A11" s="111"/>
      <c r="B11" s="111"/>
      <c r="C11" s="2"/>
      <c r="D11" s="2"/>
      <c r="E11" s="2"/>
      <c r="F11" s="2"/>
      <c r="G11" s="115"/>
      <c r="H11" s="119" t="s">
        <v>102</v>
      </c>
      <c r="I11" s="475">
        <f>IF('入力シート'!D10="","",'入力シート'!D10)</f>
      </c>
      <c r="J11" s="475"/>
      <c r="K11" s="475"/>
      <c r="L11" s="475"/>
      <c r="M11" s="475"/>
      <c r="N11" s="475"/>
      <c r="O11" s="475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2"/>
      <c r="AG11" s="2"/>
      <c r="AH11" s="2"/>
      <c r="AI11" s="2"/>
      <c r="AJ11" s="115"/>
      <c r="AK11" s="119" t="s">
        <v>103</v>
      </c>
      <c r="AL11" s="475">
        <f>IF('入力シート'!R10="","",'入力シート'!R10)</f>
      </c>
      <c r="AM11" s="475"/>
      <c r="AN11" s="475"/>
      <c r="AO11" s="475"/>
      <c r="AP11" s="475"/>
      <c r="AQ11" s="475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14.25" customHeight="1">
      <c r="A12" s="111"/>
      <c r="B12" s="111"/>
      <c r="C12" s="2"/>
      <c r="D12" s="415" t="s">
        <v>87</v>
      </c>
      <c r="E12" s="415"/>
      <c r="F12" s="415"/>
      <c r="G12" s="415"/>
      <c r="H12" s="479">
        <f>IF('入力シート'!D11="","",'入力シート'!D11)</f>
      </c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121"/>
      <c r="AE12" s="111"/>
      <c r="AF12" s="2"/>
      <c r="AG12" s="415" t="s">
        <v>87</v>
      </c>
      <c r="AH12" s="415"/>
      <c r="AI12" s="415"/>
      <c r="AJ12" s="415"/>
      <c r="AK12" s="461">
        <f>IF('入力シート'!R11="","",'入力シート'!R11)</f>
      </c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1"/>
      <c r="BF12" s="461"/>
      <c r="BG12" s="114"/>
      <c r="BH12" s="114"/>
      <c r="BI12" s="111"/>
      <c r="BJ12" s="111"/>
      <c r="BK12" s="111"/>
      <c r="BL12" s="111"/>
    </row>
    <row r="13" spans="1:64" ht="18" customHeight="1">
      <c r="A13" s="111"/>
      <c r="B13" s="111"/>
      <c r="C13" s="2"/>
      <c r="D13" s="415"/>
      <c r="E13" s="415"/>
      <c r="F13" s="415"/>
      <c r="G13" s="415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121"/>
      <c r="AE13" s="111"/>
      <c r="AF13" s="2"/>
      <c r="AG13" s="415"/>
      <c r="AH13" s="415"/>
      <c r="AI13" s="415"/>
      <c r="AJ13" s="415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114"/>
      <c r="BH13" s="114"/>
      <c r="BI13" s="111"/>
      <c r="BJ13" s="111"/>
      <c r="BK13" s="111"/>
      <c r="BL13" s="111"/>
    </row>
    <row r="14" spans="1:64" ht="13.5" customHeight="1">
      <c r="A14" s="111"/>
      <c r="B14" s="111"/>
      <c r="C14" s="2"/>
      <c r="D14" s="415" t="s">
        <v>88</v>
      </c>
      <c r="E14" s="415"/>
      <c r="F14" s="415"/>
      <c r="G14" s="415"/>
      <c r="H14" s="415">
        <f>IF('入力シート'!D12="","",'入力シート'!D12)</f>
      </c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111"/>
      <c r="AA14" s="111"/>
      <c r="AB14" s="111"/>
      <c r="AC14" s="111"/>
      <c r="AD14" s="111"/>
      <c r="AE14" s="111"/>
      <c r="AF14" s="2"/>
      <c r="AG14" s="415" t="s">
        <v>88</v>
      </c>
      <c r="AH14" s="415"/>
      <c r="AI14" s="415"/>
      <c r="AJ14" s="415"/>
      <c r="AK14" s="415">
        <f>IF('入力シート'!R12="","",'入力シート'!R12)</f>
      </c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21.75" customHeight="1">
      <c r="A15" s="111"/>
      <c r="B15" s="111"/>
      <c r="C15" s="2"/>
      <c r="D15" s="415" t="s">
        <v>89</v>
      </c>
      <c r="E15" s="415"/>
      <c r="F15" s="415"/>
      <c r="G15" s="415"/>
      <c r="H15" s="434">
        <f>IF('入力シート'!D13="","",'入力シート'!D13)</f>
      </c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111"/>
      <c r="AC15" s="114"/>
      <c r="AD15" s="111"/>
      <c r="AE15" s="111"/>
      <c r="AF15" s="2"/>
      <c r="AG15" s="415" t="s">
        <v>89</v>
      </c>
      <c r="AH15" s="415"/>
      <c r="AI15" s="415"/>
      <c r="AJ15" s="415"/>
      <c r="AK15" s="434">
        <f>IF('入力シート'!R13="","",'入力シート'!R13)</f>
      </c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111"/>
      <c r="BG15" s="114"/>
      <c r="BH15" s="111"/>
      <c r="BI15" s="111"/>
      <c r="BJ15" s="111"/>
      <c r="BK15" s="111"/>
      <c r="BL15" s="111"/>
    </row>
    <row r="16" spans="1:64" ht="21.75" customHeight="1">
      <c r="A16" s="111"/>
      <c r="B16" s="111"/>
      <c r="C16" s="2"/>
      <c r="D16" s="415"/>
      <c r="E16" s="415"/>
      <c r="F16" s="415"/>
      <c r="G16" s="415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115"/>
      <c r="AC16" s="111"/>
      <c r="AD16" s="111"/>
      <c r="AE16" s="111"/>
      <c r="AF16" s="2"/>
      <c r="AG16" s="415"/>
      <c r="AH16" s="415"/>
      <c r="AI16" s="415"/>
      <c r="AJ16" s="415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115"/>
      <c r="BG16" s="2"/>
      <c r="BH16" s="111"/>
      <c r="BI16" s="111"/>
      <c r="BJ16" s="111"/>
      <c r="BK16" s="111"/>
      <c r="BL16" s="111"/>
    </row>
    <row r="17" spans="1:64" ht="12.75">
      <c r="A17" s="111"/>
      <c r="B17" s="111"/>
      <c r="C17" s="2"/>
      <c r="D17" s="120" t="s">
        <v>27</v>
      </c>
      <c r="E17" s="120"/>
      <c r="F17" s="120"/>
      <c r="G17" s="120"/>
      <c r="H17" s="114"/>
      <c r="I17" s="415">
        <f>IF('入力シート'!D14="","",'入力シート'!D14)</f>
      </c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111"/>
      <c r="AB17" s="111"/>
      <c r="AC17" s="111"/>
      <c r="AD17" s="111"/>
      <c r="AE17" s="111"/>
      <c r="AF17" s="2"/>
      <c r="AG17" s="111"/>
      <c r="AH17" s="2"/>
      <c r="AI17" s="122" t="s">
        <v>90</v>
      </c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</row>
    <row r="18" spans="1:64" ht="9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</row>
    <row r="19" spans="1:64" ht="26.25" customHeight="1">
      <c r="A19" s="111"/>
      <c r="B19" s="111"/>
      <c r="C19" s="477" t="s">
        <v>91</v>
      </c>
      <c r="D19" s="410"/>
      <c r="E19" s="410"/>
      <c r="F19" s="410"/>
      <c r="G19" s="410"/>
      <c r="H19" s="410"/>
      <c r="I19" s="410"/>
      <c r="J19" s="123"/>
      <c r="K19" s="458">
        <f>IF('入力シート'!E16="","",'入力シート'!E16)</f>
      </c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9"/>
      <c r="BK19" s="111"/>
      <c r="BL19" s="111"/>
    </row>
    <row r="20" spans="1:64" ht="26.25" customHeight="1">
      <c r="A20" s="111"/>
      <c r="B20" s="111"/>
      <c r="C20" s="478" t="s">
        <v>92</v>
      </c>
      <c r="D20" s="447"/>
      <c r="E20" s="447"/>
      <c r="F20" s="447"/>
      <c r="G20" s="447"/>
      <c r="H20" s="447"/>
      <c r="I20" s="447"/>
      <c r="J20" s="123"/>
      <c r="K20" s="476" t="str">
        <f>IF('入力シート'!F17="","",'入力シート'!F17)</f>
        <v>新宿区</v>
      </c>
      <c r="L20" s="476"/>
      <c r="M20" s="476"/>
      <c r="N20" s="476"/>
      <c r="O20" s="476"/>
      <c r="P20" s="476"/>
      <c r="Q20" s="391">
        <f>IF('入力シート'!K17="","",'入力シート'!K17)</f>
      </c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2"/>
      <c r="BK20" s="111"/>
      <c r="BL20" s="111"/>
    </row>
    <row r="21" spans="1:64" ht="23.25" customHeight="1">
      <c r="A21" s="111"/>
      <c r="B21" s="111"/>
      <c r="C21" s="462" t="s">
        <v>189</v>
      </c>
      <c r="D21" s="463"/>
      <c r="E21" s="463"/>
      <c r="F21" s="463"/>
      <c r="G21" s="463"/>
      <c r="H21" s="463"/>
      <c r="I21" s="463"/>
      <c r="J21" s="386">
        <f>IF('入力シート'!E18="","",'入力シート'!E18)</f>
      </c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8"/>
      <c r="AT21" s="124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460"/>
      <c r="BG21" s="460"/>
      <c r="BH21" s="460"/>
      <c r="BI21" s="460"/>
      <c r="BJ21" s="460"/>
      <c r="BK21" s="111"/>
      <c r="BL21" s="111"/>
    </row>
    <row r="22" spans="1:64" ht="16.5" customHeight="1">
      <c r="A22" s="111"/>
      <c r="B22" s="111"/>
      <c r="C22" s="402" t="s">
        <v>236</v>
      </c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74"/>
      <c r="O22" s="413" t="s">
        <v>118</v>
      </c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73"/>
      <c r="AA22" s="412" t="s">
        <v>119</v>
      </c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125" t="s">
        <v>224</v>
      </c>
      <c r="AN22" s="126"/>
      <c r="AO22" s="126"/>
      <c r="AP22" s="126"/>
      <c r="AQ22" s="126"/>
      <c r="AR22" s="126"/>
      <c r="AS22" s="126"/>
      <c r="AT22" s="127"/>
      <c r="AU22" s="127"/>
      <c r="AV22" s="127"/>
      <c r="AW22" s="127"/>
      <c r="AX22" s="128"/>
      <c r="AY22" s="402" t="s">
        <v>193</v>
      </c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129"/>
      <c r="BK22" s="111"/>
      <c r="BL22" s="111"/>
    </row>
    <row r="23" spans="1:64" ht="20.25" customHeight="1">
      <c r="A23" s="111"/>
      <c r="B23" s="111"/>
      <c r="C23" s="130"/>
      <c r="D23" s="131"/>
      <c r="E23" s="423">
        <f>IF('入力シート'!A20="","",'入力シート'!A20)</f>
      </c>
      <c r="F23" s="423"/>
      <c r="G23" s="423"/>
      <c r="H23" s="423"/>
      <c r="I23" s="423"/>
      <c r="J23" s="423"/>
      <c r="K23" s="423"/>
      <c r="L23" s="423"/>
      <c r="M23" s="131"/>
      <c r="N23" s="132"/>
      <c r="O23" s="131"/>
      <c r="P23" s="424">
        <f>IF('入力シート'!E20="","",'入力シート'!E20)</f>
      </c>
      <c r="Q23" s="424"/>
      <c r="R23" s="424"/>
      <c r="S23" s="424"/>
      <c r="T23" s="424"/>
      <c r="U23" s="424"/>
      <c r="V23" s="424"/>
      <c r="W23" s="424"/>
      <c r="X23" s="424"/>
      <c r="Y23" s="133" t="s">
        <v>122</v>
      </c>
      <c r="Z23" s="134"/>
      <c r="AA23" s="135"/>
      <c r="AB23" s="424">
        <f>IF('入力シート'!K20="","",'入力シート'!K20)</f>
      </c>
      <c r="AC23" s="424"/>
      <c r="AD23" s="424"/>
      <c r="AE23" s="424"/>
      <c r="AF23" s="424"/>
      <c r="AG23" s="424"/>
      <c r="AH23" s="424"/>
      <c r="AI23" s="424"/>
      <c r="AJ23" s="424"/>
      <c r="AK23" s="133" t="s">
        <v>122</v>
      </c>
      <c r="AL23" s="131"/>
      <c r="AM23" s="130"/>
      <c r="AN23" s="435">
        <f>IF('入力シート'!Q20="","",'入力シート'!Q20)</f>
      </c>
      <c r="AO23" s="435"/>
      <c r="AP23" s="435"/>
      <c r="AQ23" s="435"/>
      <c r="AR23" s="435"/>
      <c r="AS23" s="435"/>
      <c r="AT23" s="435"/>
      <c r="AU23" s="435"/>
      <c r="AV23" s="435"/>
      <c r="AW23" s="133" t="s">
        <v>122</v>
      </c>
      <c r="AX23" s="132"/>
      <c r="AY23" s="130"/>
      <c r="AZ23" s="131"/>
      <c r="BA23" s="404" t="str">
        <f>IF('入力シート'!Y20="","",'入力シート'!Y20)</f>
        <v>３５％</v>
      </c>
      <c r="BB23" s="404"/>
      <c r="BC23" s="404"/>
      <c r="BD23" s="404"/>
      <c r="BE23" s="404"/>
      <c r="BF23" s="404"/>
      <c r="BG23" s="136"/>
      <c r="BH23" s="136"/>
      <c r="BI23" s="133"/>
      <c r="BJ23" s="132"/>
      <c r="BK23" s="111"/>
      <c r="BL23" s="111"/>
    </row>
    <row r="24" spans="1:64" ht="16.5" customHeight="1">
      <c r="A24" s="111"/>
      <c r="B24" s="111"/>
      <c r="C24" s="418" t="s">
        <v>217</v>
      </c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20"/>
      <c r="O24" s="419" t="s">
        <v>218</v>
      </c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21"/>
      <c r="AA24" s="422" t="s">
        <v>216</v>
      </c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25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111"/>
      <c r="BL24" s="111"/>
    </row>
    <row r="25" spans="1:64" ht="20.25" customHeight="1">
      <c r="A25" s="111"/>
      <c r="B25" s="111"/>
      <c r="C25" s="130"/>
      <c r="D25" s="131"/>
      <c r="E25" s="423">
        <f>IF('入力シート'!A23="","",'入力シート'!A23)</f>
      </c>
      <c r="F25" s="423"/>
      <c r="G25" s="423"/>
      <c r="H25" s="423"/>
      <c r="I25" s="423"/>
      <c r="J25" s="423"/>
      <c r="K25" s="423"/>
      <c r="L25" s="423"/>
      <c r="M25" s="131"/>
      <c r="N25" s="132"/>
      <c r="O25" s="131"/>
      <c r="P25" s="424">
        <f>IF('入力シート'!E23="","",'入力シート'!E23)</f>
      </c>
      <c r="Q25" s="424"/>
      <c r="R25" s="424"/>
      <c r="S25" s="424"/>
      <c r="T25" s="424"/>
      <c r="U25" s="424"/>
      <c r="V25" s="424"/>
      <c r="W25" s="424"/>
      <c r="X25" s="424"/>
      <c r="Y25" s="133" t="s">
        <v>122</v>
      </c>
      <c r="Z25" s="134"/>
      <c r="AA25" s="135"/>
      <c r="AB25" s="424">
        <f>IF('入力シート'!K23="","",'入力シート'!K23)</f>
      </c>
      <c r="AC25" s="424"/>
      <c r="AD25" s="424"/>
      <c r="AE25" s="424"/>
      <c r="AF25" s="424"/>
      <c r="AG25" s="424"/>
      <c r="AH25" s="424"/>
      <c r="AI25" s="424"/>
      <c r="AJ25" s="424"/>
      <c r="AK25" s="133" t="s">
        <v>122</v>
      </c>
      <c r="AL25" s="131"/>
      <c r="AM25" s="425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111"/>
      <c r="BL25" s="111"/>
    </row>
    <row r="26" spans="1:64" ht="6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4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64" ht="4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</row>
    <row r="28" spans="1:64" s="137" customFormat="1" ht="6" customHeight="1">
      <c r="A28" s="2"/>
      <c r="B28" s="2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8.2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</row>
    <row r="30" spans="1:64" ht="18" customHeight="1">
      <c r="A30" s="111"/>
      <c r="B30" s="111"/>
      <c r="C30" s="436" t="s">
        <v>123</v>
      </c>
      <c r="D30" s="437"/>
      <c r="E30" s="467" t="s">
        <v>15</v>
      </c>
      <c r="F30" s="410"/>
      <c r="G30" s="410"/>
      <c r="H30" s="410"/>
      <c r="I30" s="410"/>
      <c r="J30" s="411"/>
      <c r="K30" s="409" t="s">
        <v>93</v>
      </c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65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11"/>
      <c r="BL30" s="111"/>
    </row>
    <row r="31" spans="1:64" ht="22.5" customHeight="1">
      <c r="A31" s="111"/>
      <c r="B31" s="111"/>
      <c r="C31" s="438"/>
      <c r="D31" s="439"/>
      <c r="E31" s="139"/>
      <c r="F31" s="446" t="s">
        <v>4</v>
      </c>
      <c r="G31" s="447"/>
      <c r="H31" s="447"/>
      <c r="I31" s="447"/>
      <c r="J31" s="448"/>
      <c r="K31" s="140"/>
      <c r="L31" s="141"/>
      <c r="M31" s="141"/>
      <c r="N31" s="452">
        <f>IF('入力シート'!E29="","",'入力シート'!E29)</f>
      </c>
      <c r="O31" s="452"/>
      <c r="P31" s="452"/>
      <c r="Q31" s="452"/>
      <c r="R31" s="452"/>
      <c r="S31" s="452"/>
      <c r="T31" s="452"/>
      <c r="U31" s="452"/>
      <c r="V31" s="452"/>
      <c r="W31" s="142" t="s">
        <v>124</v>
      </c>
      <c r="X31" s="143"/>
      <c r="Y31" s="124"/>
      <c r="Z31" s="407"/>
      <c r="AA31" s="407"/>
      <c r="AB31" s="407"/>
      <c r="AC31" s="407"/>
      <c r="AD31" s="407"/>
      <c r="AE31" s="407"/>
      <c r="AF31" s="138"/>
      <c r="AG31" s="124"/>
      <c r="AH31" s="124"/>
      <c r="AI31" s="407"/>
      <c r="AJ31" s="407"/>
      <c r="AK31" s="407"/>
      <c r="AL31" s="407"/>
      <c r="AM31" s="407"/>
      <c r="AN31" s="407"/>
      <c r="AO31" s="138"/>
      <c r="AP31" s="138"/>
      <c r="AQ31" s="124"/>
      <c r="AR31" s="407"/>
      <c r="AS31" s="407"/>
      <c r="AT31" s="407"/>
      <c r="AU31" s="407"/>
      <c r="AV31" s="407"/>
      <c r="AW31" s="407"/>
      <c r="AX31" s="138"/>
      <c r="AY31" s="138"/>
      <c r="AZ31" s="124"/>
      <c r="BA31" s="124"/>
      <c r="BB31" s="407"/>
      <c r="BC31" s="407"/>
      <c r="BD31" s="407"/>
      <c r="BE31" s="407"/>
      <c r="BF31" s="407"/>
      <c r="BG31" s="407"/>
      <c r="BH31" s="124"/>
      <c r="BI31" s="138"/>
      <c r="BJ31" s="124"/>
      <c r="BK31" s="111"/>
      <c r="BL31" s="111"/>
    </row>
    <row r="32" spans="1:64" ht="22.5" customHeight="1">
      <c r="A32" s="111"/>
      <c r="B32" s="111"/>
      <c r="C32" s="438"/>
      <c r="D32" s="439"/>
      <c r="E32" s="144"/>
      <c r="F32" s="456" t="s">
        <v>94</v>
      </c>
      <c r="G32" s="454"/>
      <c r="H32" s="454"/>
      <c r="I32" s="454"/>
      <c r="J32" s="455"/>
      <c r="K32" s="124"/>
      <c r="L32" s="124"/>
      <c r="M32" s="124"/>
      <c r="N32" s="466">
        <f>IF('入力シート'!E30="","",'入力シート'!E30)</f>
      </c>
      <c r="O32" s="466"/>
      <c r="P32" s="466"/>
      <c r="Q32" s="466"/>
      <c r="R32" s="466"/>
      <c r="S32" s="466"/>
      <c r="T32" s="466"/>
      <c r="U32" s="466"/>
      <c r="V32" s="466"/>
      <c r="W32" s="138" t="s">
        <v>125</v>
      </c>
      <c r="X32" s="145"/>
      <c r="Y32" s="124"/>
      <c r="Z32" s="407"/>
      <c r="AA32" s="407"/>
      <c r="AB32" s="407"/>
      <c r="AC32" s="407"/>
      <c r="AD32" s="407"/>
      <c r="AE32" s="407"/>
      <c r="AF32" s="138"/>
      <c r="AG32" s="124"/>
      <c r="AH32" s="124"/>
      <c r="AI32" s="407"/>
      <c r="AJ32" s="407"/>
      <c r="AK32" s="407"/>
      <c r="AL32" s="407"/>
      <c r="AM32" s="407"/>
      <c r="AN32" s="407"/>
      <c r="AO32" s="138"/>
      <c r="AP32" s="138"/>
      <c r="AQ32" s="124"/>
      <c r="AR32" s="407"/>
      <c r="AS32" s="407"/>
      <c r="AT32" s="407"/>
      <c r="AU32" s="407"/>
      <c r="AV32" s="407"/>
      <c r="AW32" s="407"/>
      <c r="AX32" s="138"/>
      <c r="AY32" s="138"/>
      <c r="AZ32" s="124"/>
      <c r="BA32" s="124"/>
      <c r="BB32" s="407"/>
      <c r="BC32" s="407"/>
      <c r="BD32" s="407"/>
      <c r="BE32" s="407"/>
      <c r="BF32" s="407"/>
      <c r="BG32" s="407"/>
      <c r="BH32" s="124"/>
      <c r="BI32" s="138"/>
      <c r="BJ32" s="124"/>
      <c r="BK32" s="111"/>
      <c r="BL32" s="111"/>
    </row>
    <row r="33" spans="1:64" ht="22.5" customHeight="1">
      <c r="A33" s="111"/>
      <c r="B33" s="111"/>
      <c r="C33" s="438"/>
      <c r="D33" s="439"/>
      <c r="E33" s="453" t="s">
        <v>6</v>
      </c>
      <c r="F33" s="454"/>
      <c r="G33" s="454"/>
      <c r="H33" s="454"/>
      <c r="I33" s="454"/>
      <c r="J33" s="455"/>
      <c r="K33" s="146"/>
      <c r="L33" s="147" t="s">
        <v>112</v>
      </c>
      <c r="M33" s="148"/>
      <c r="N33" s="445">
        <f>IF('入力シート'!F31="","",'入力シート'!F31)</f>
      </c>
      <c r="O33" s="445"/>
      <c r="P33" s="445"/>
      <c r="Q33" s="445"/>
      <c r="R33" s="445"/>
      <c r="S33" s="445"/>
      <c r="T33" s="445"/>
      <c r="U33" s="445"/>
      <c r="V33" s="445"/>
      <c r="W33" s="147" t="s">
        <v>24</v>
      </c>
      <c r="X33" s="149"/>
      <c r="Y33" s="124"/>
      <c r="Z33" s="407"/>
      <c r="AA33" s="407"/>
      <c r="AB33" s="407"/>
      <c r="AC33" s="407"/>
      <c r="AD33" s="407"/>
      <c r="AE33" s="407"/>
      <c r="AF33" s="138"/>
      <c r="AG33" s="124"/>
      <c r="AH33" s="124"/>
      <c r="AI33" s="407"/>
      <c r="AJ33" s="407"/>
      <c r="AK33" s="407"/>
      <c r="AL33" s="407"/>
      <c r="AM33" s="407"/>
      <c r="AN33" s="407"/>
      <c r="AO33" s="138"/>
      <c r="AP33" s="138"/>
      <c r="AQ33" s="124"/>
      <c r="AR33" s="407"/>
      <c r="AS33" s="407"/>
      <c r="AT33" s="407"/>
      <c r="AU33" s="407"/>
      <c r="AV33" s="407"/>
      <c r="AW33" s="407"/>
      <c r="AX33" s="138"/>
      <c r="AY33" s="138"/>
      <c r="AZ33" s="124"/>
      <c r="BA33" s="124"/>
      <c r="BB33" s="407"/>
      <c r="BC33" s="407"/>
      <c r="BD33" s="407"/>
      <c r="BE33" s="407"/>
      <c r="BF33" s="407"/>
      <c r="BG33" s="407"/>
      <c r="BH33" s="124"/>
      <c r="BI33" s="138"/>
      <c r="BJ33" s="124"/>
      <c r="BK33" s="111"/>
      <c r="BL33" s="111"/>
    </row>
    <row r="34" spans="1:64" ht="18" customHeight="1">
      <c r="A34" s="111"/>
      <c r="B34" s="111"/>
      <c r="C34" s="438"/>
      <c r="D34" s="439"/>
      <c r="E34" s="467" t="s">
        <v>95</v>
      </c>
      <c r="F34" s="471"/>
      <c r="G34" s="471"/>
      <c r="H34" s="471"/>
      <c r="I34" s="471"/>
      <c r="J34" s="472"/>
      <c r="K34" s="409" t="s">
        <v>225</v>
      </c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70"/>
      <c r="Y34" s="409" t="s">
        <v>96</v>
      </c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1"/>
      <c r="AQ34" s="150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 t="s">
        <v>6</v>
      </c>
      <c r="BB34" s="151"/>
      <c r="BC34" s="151"/>
      <c r="BD34" s="151"/>
      <c r="BE34" s="151"/>
      <c r="BF34" s="151"/>
      <c r="BG34" s="151"/>
      <c r="BH34" s="151"/>
      <c r="BI34" s="151"/>
      <c r="BJ34" s="152"/>
      <c r="BK34" s="111"/>
      <c r="BL34" s="111"/>
    </row>
    <row r="35" spans="1:64" ht="22.5" customHeight="1">
      <c r="A35" s="111"/>
      <c r="B35" s="111"/>
      <c r="C35" s="438"/>
      <c r="D35" s="439"/>
      <c r="E35" s="144"/>
      <c r="F35" s="446" t="s">
        <v>97</v>
      </c>
      <c r="G35" s="447"/>
      <c r="H35" s="447"/>
      <c r="I35" s="447"/>
      <c r="J35" s="448"/>
      <c r="K35" s="140"/>
      <c r="L35" s="141"/>
      <c r="M35" s="141"/>
      <c r="N35" s="452">
        <f>IF('入力シート'!E33="","",'入力シート'!E33)</f>
      </c>
      <c r="O35" s="452"/>
      <c r="P35" s="452"/>
      <c r="Q35" s="452"/>
      <c r="R35" s="452"/>
      <c r="S35" s="452"/>
      <c r="T35" s="452"/>
      <c r="U35" s="452"/>
      <c r="V35" s="452"/>
      <c r="W35" s="142" t="s">
        <v>126</v>
      </c>
      <c r="X35" s="153"/>
      <c r="Y35" s="124"/>
      <c r="Z35" s="124"/>
      <c r="AA35" s="124"/>
      <c r="AB35" s="124"/>
      <c r="AC35" s="124"/>
      <c r="AD35" s="124"/>
      <c r="AE35" s="124"/>
      <c r="AF35" s="408">
        <f>IF('入力シート'!L33="","",'入力シート'!L33)</f>
      </c>
      <c r="AG35" s="408"/>
      <c r="AH35" s="408"/>
      <c r="AI35" s="408"/>
      <c r="AJ35" s="408"/>
      <c r="AK35" s="408"/>
      <c r="AL35" s="408"/>
      <c r="AM35" s="408"/>
      <c r="AN35" s="124"/>
      <c r="AO35" s="138" t="s">
        <v>126</v>
      </c>
      <c r="AP35" s="124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408">
        <f>IF('入力シート'!T33="","",'入力シート'!T33)</f>
        <v>0</v>
      </c>
      <c r="BB35" s="408"/>
      <c r="BC35" s="408"/>
      <c r="BD35" s="408"/>
      <c r="BE35" s="408"/>
      <c r="BF35" s="408"/>
      <c r="BG35" s="408"/>
      <c r="BH35" s="141"/>
      <c r="BI35" s="142" t="s">
        <v>126</v>
      </c>
      <c r="BJ35" s="143"/>
      <c r="BK35" s="111"/>
      <c r="BL35" s="111"/>
    </row>
    <row r="36" spans="1:64" ht="22.5" customHeight="1">
      <c r="A36" s="111"/>
      <c r="B36" s="111"/>
      <c r="C36" s="438"/>
      <c r="D36" s="439"/>
      <c r="E36" s="144"/>
      <c r="F36" s="446" t="s">
        <v>98</v>
      </c>
      <c r="G36" s="447"/>
      <c r="H36" s="447"/>
      <c r="I36" s="447"/>
      <c r="J36" s="448"/>
      <c r="K36" s="449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1"/>
      <c r="Y36" s="140"/>
      <c r="Z36" s="141"/>
      <c r="AA36" s="141"/>
      <c r="AB36" s="141"/>
      <c r="AC36" s="141"/>
      <c r="AD36" s="141"/>
      <c r="AE36" s="141"/>
      <c r="AF36" s="408">
        <f>IF('入力シート'!L34="","",'入力シート'!L34)</f>
      </c>
      <c r="AG36" s="408"/>
      <c r="AH36" s="408"/>
      <c r="AI36" s="408"/>
      <c r="AJ36" s="408"/>
      <c r="AK36" s="408"/>
      <c r="AL36" s="408"/>
      <c r="AM36" s="408"/>
      <c r="AN36" s="141"/>
      <c r="AO36" s="142" t="s">
        <v>127</v>
      </c>
      <c r="AP36" s="154"/>
      <c r="AQ36" s="155"/>
      <c r="AR36" s="156"/>
      <c r="AS36" s="156"/>
      <c r="AT36" s="156"/>
      <c r="AU36" s="156"/>
      <c r="AV36" s="156"/>
      <c r="AW36" s="156"/>
      <c r="AX36" s="156"/>
      <c r="AY36" s="156"/>
      <c r="AZ36" s="156"/>
      <c r="BA36" s="493">
        <f>'入力シート'!T34</f>
        <v>0</v>
      </c>
      <c r="BB36" s="493"/>
      <c r="BC36" s="493"/>
      <c r="BD36" s="493"/>
      <c r="BE36" s="493"/>
      <c r="BF36" s="493"/>
      <c r="BG36" s="493"/>
      <c r="BH36" s="156"/>
      <c r="BI36" s="157" t="s">
        <v>127</v>
      </c>
      <c r="BJ36" s="158"/>
      <c r="BK36" s="111"/>
      <c r="BL36" s="111"/>
    </row>
    <row r="37" spans="1:64" ht="22.5" customHeight="1">
      <c r="A37" s="111"/>
      <c r="B37" s="111"/>
      <c r="C37" s="438"/>
      <c r="D37" s="439"/>
      <c r="E37" s="159"/>
      <c r="F37" s="446" t="s">
        <v>99</v>
      </c>
      <c r="G37" s="447"/>
      <c r="H37" s="447"/>
      <c r="I37" s="447"/>
      <c r="J37" s="448"/>
      <c r="K37" s="140"/>
      <c r="L37" s="141"/>
      <c r="M37" s="141"/>
      <c r="N37" s="452">
        <f>IF('入力シート'!E35="","",'入力シート'!E35)</f>
      </c>
      <c r="O37" s="452"/>
      <c r="P37" s="452"/>
      <c r="Q37" s="452"/>
      <c r="R37" s="452"/>
      <c r="S37" s="452"/>
      <c r="T37" s="452"/>
      <c r="U37" s="452"/>
      <c r="V37" s="452"/>
      <c r="W37" s="142" t="s">
        <v>128</v>
      </c>
      <c r="X37" s="153"/>
      <c r="Y37" s="140"/>
      <c r="Z37" s="141"/>
      <c r="AA37" s="141"/>
      <c r="AB37" s="141"/>
      <c r="AC37" s="141"/>
      <c r="AD37" s="141"/>
      <c r="AE37" s="141"/>
      <c r="AF37" s="408">
        <f>IF('入力シート'!L35="","",'入力シート'!L35)</f>
      </c>
      <c r="AG37" s="408"/>
      <c r="AH37" s="408"/>
      <c r="AI37" s="408"/>
      <c r="AJ37" s="408"/>
      <c r="AK37" s="408"/>
      <c r="AL37" s="408"/>
      <c r="AM37" s="408"/>
      <c r="AN37" s="141"/>
      <c r="AO37" s="142" t="s">
        <v>128</v>
      </c>
      <c r="AP37" s="154"/>
      <c r="AQ37" s="140"/>
      <c r="AR37" s="141"/>
      <c r="AS37" s="141"/>
      <c r="AT37" s="141"/>
      <c r="AU37" s="141"/>
      <c r="AV37" s="141"/>
      <c r="AW37" s="141"/>
      <c r="AX37" s="141"/>
      <c r="AY37" s="141"/>
      <c r="AZ37" s="141"/>
      <c r="BA37" s="408">
        <f>'入力シート'!T35</f>
        <v>0</v>
      </c>
      <c r="BB37" s="408"/>
      <c r="BC37" s="408"/>
      <c r="BD37" s="408"/>
      <c r="BE37" s="408"/>
      <c r="BF37" s="408"/>
      <c r="BG37" s="408"/>
      <c r="BH37" s="141"/>
      <c r="BI37" s="142" t="s">
        <v>128</v>
      </c>
      <c r="BJ37" s="143"/>
      <c r="BK37" s="111"/>
      <c r="BL37" s="111"/>
    </row>
    <row r="38" spans="1:64" ht="3" customHeight="1">
      <c r="A38" s="111"/>
      <c r="B38" s="111"/>
      <c r="C38" s="438"/>
      <c r="D38" s="439"/>
      <c r="E38" s="160"/>
      <c r="F38" s="161"/>
      <c r="G38" s="161"/>
      <c r="H38" s="161"/>
      <c r="I38" s="161"/>
      <c r="J38" s="161"/>
      <c r="K38" s="146"/>
      <c r="L38" s="148"/>
      <c r="M38" s="148"/>
      <c r="N38" s="162"/>
      <c r="O38" s="162"/>
      <c r="P38" s="162"/>
      <c r="Q38" s="162"/>
      <c r="R38" s="162"/>
      <c r="S38" s="162"/>
      <c r="T38" s="162"/>
      <c r="U38" s="162"/>
      <c r="V38" s="162"/>
      <c r="W38" s="147"/>
      <c r="X38" s="163"/>
      <c r="Y38" s="146"/>
      <c r="Z38" s="148"/>
      <c r="AA38" s="148"/>
      <c r="AB38" s="148"/>
      <c r="AC38" s="148"/>
      <c r="AD38" s="148"/>
      <c r="AE38" s="148"/>
      <c r="AF38" s="164"/>
      <c r="AG38" s="164"/>
      <c r="AH38" s="164"/>
      <c r="AI38" s="164"/>
      <c r="AJ38" s="164"/>
      <c r="AK38" s="164"/>
      <c r="AL38" s="164"/>
      <c r="AM38" s="164"/>
      <c r="AN38" s="148"/>
      <c r="AO38" s="147"/>
      <c r="AP38" s="165"/>
      <c r="AQ38" s="146"/>
      <c r="AR38" s="148"/>
      <c r="AS38" s="148"/>
      <c r="AT38" s="148"/>
      <c r="AU38" s="148"/>
      <c r="AV38" s="148"/>
      <c r="AW38" s="148"/>
      <c r="AX38" s="148"/>
      <c r="AY38" s="148"/>
      <c r="AZ38" s="148"/>
      <c r="BA38" s="164"/>
      <c r="BB38" s="164"/>
      <c r="BC38" s="164"/>
      <c r="BD38" s="164"/>
      <c r="BE38" s="164"/>
      <c r="BF38" s="164"/>
      <c r="BG38" s="164"/>
      <c r="BH38" s="148"/>
      <c r="BI38" s="147"/>
      <c r="BJ38" s="149"/>
      <c r="BK38" s="111"/>
      <c r="BL38" s="111"/>
    </row>
    <row r="39" spans="1:64" ht="17.25" customHeight="1">
      <c r="A39" s="111"/>
      <c r="B39" s="111"/>
      <c r="C39" s="438"/>
      <c r="D39" s="439"/>
      <c r="E39" s="442" t="s">
        <v>6</v>
      </c>
      <c r="F39" s="443"/>
      <c r="G39" s="443"/>
      <c r="H39" s="443"/>
      <c r="I39" s="443"/>
      <c r="J39" s="443"/>
      <c r="K39" s="166" t="s">
        <v>129</v>
      </c>
      <c r="L39" s="167"/>
      <c r="M39" s="167"/>
      <c r="N39" s="468">
        <f>IF('入力シート'!F36="","",'入力シート'!F36)</f>
        <v>0</v>
      </c>
      <c r="O39" s="468"/>
      <c r="P39" s="468"/>
      <c r="Q39" s="468"/>
      <c r="R39" s="468"/>
      <c r="S39" s="468"/>
      <c r="T39" s="468"/>
      <c r="U39" s="468"/>
      <c r="V39" s="468"/>
      <c r="W39" s="168" t="s">
        <v>24</v>
      </c>
      <c r="X39" s="168"/>
      <c r="Y39" s="166" t="s">
        <v>130</v>
      </c>
      <c r="Z39" s="167"/>
      <c r="AA39" s="167"/>
      <c r="AB39" s="167"/>
      <c r="AC39" s="167"/>
      <c r="AD39" s="167"/>
      <c r="AE39" s="167"/>
      <c r="AF39" s="468">
        <f>'入力シート'!M36</f>
        <v>0</v>
      </c>
      <c r="AG39" s="468"/>
      <c r="AH39" s="468"/>
      <c r="AI39" s="468"/>
      <c r="AJ39" s="468"/>
      <c r="AK39" s="468"/>
      <c r="AL39" s="468"/>
      <c r="AM39" s="468"/>
      <c r="AN39" s="167"/>
      <c r="AO39" s="168" t="s">
        <v>24</v>
      </c>
      <c r="AP39" s="169"/>
      <c r="AQ39" s="166" t="s">
        <v>131</v>
      </c>
      <c r="AR39" s="168"/>
      <c r="AS39" s="168"/>
      <c r="AT39" s="168"/>
      <c r="AU39" s="168"/>
      <c r="AV39" s="168"/>
      <c r="AW39" s="167"/>
      <c r="AX39" s="167"/>
      <c r="AY39" s="167"/>
      <c r="AZ39" s="167"/>
      <c r="BA39" s="468">
        <f>N39+AF39</f>
        <v>0</v>
      </c>
      <c r="BB39" s="468"/>
      <c r="BC39" s="468"/>
      <c r="BD39" s="468"/>
      <c r="BE39" s="468"/>
      <c r="BF39" s="468"/>
      <c r="BG39" s="468"/>
      <c r="BH39" s="167"/>
      <c r="BI39" s="168" t="s">
        <v>24</v>
      </c>
      <c r="BJ39" s="170"/>
      <c r="BK39" s="111"/>
      <c r="BL39" s="111"/>
    </row>
    <row r="40" spans="1:64" ht="14.25" customHeight="1">
      <c r="A40" s="111"/>
      <c r="B40" s="111"/>
      <c r="C40" s="438"/>
      <c r="D40" s="439"/>
      <c r="E40" s="171"/>
      <c r="F40" s="127"/>
      <c r="G40" s="127"/>
      <c r="H40" s="127"/>
      <c r="I40" s="127"/>
      <c r="J40" s="172"/>
      <c r="K40" s="150" t="s">
        <v>132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72"/>
      <c r="Y40" s="151" t="s">
        <v>130</v>
      </c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50" t="s">
        <v>133</v>
      </c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8"/>
      <c r="BK40" s="111"/>
      <c r="BL40" s="111"/>
    </row>
    <row r="41" spans="1:64" ht="17.25" customHeight="1">
      <c r="A41" s="111"/>
      <c r="B41" s="111"/>
      <c r="C41" s="440"/>
      <c r="D41" s="441"/>
      <c r="E41" s="442" t="s">
        <v>100</v>
      </c>
      <c r="F41" s="443"/>
      <c r="G41" s="443"/>
      <c r="H41" s="443"/>
      <c r="I41" s="443"/>
      <c r="J41" s="444"/>
      <c r="K41" s="173"/>
      <c r="L41" s="167"/>
      <c r="M41" s="167"/>
      <c r="N41" s="468">
        <f>IF('入力シート'!F37="","",'入力シート'!F37)</f>
      </c>
      <c r="O41" s="468"/>
      <c r="P41" s="468"/>
      <c r="Q41" s="468"/>
      <c r="R41" s="468"/>
      <c r="S41" s="468"/>
      <c r="T41" s="468"/>
      <c r="U41" s="468"/>
      <c r="V41" s="468"/>
      <c r="W41" s="168" t="s">
        <v>134</v>
      </c>
      <c r="X41" s="169"/>
      <c r="Y41" s="167"/>
      <c r="Z41" s="167"/>
      <c r="AA41" s="167"/>
      <c r="AB41" s="167"/>
      <c r="AC41" s="167"/>
      <c r="AD41" s="167"/>
      <c r="AE41" s="167"/>
      <c r="AF41" s="468">
        <f>IF('入力シート'!M37="","",'入力シート'!M37)</f>
        <v>0</v>
      </c>
      <c r="AG41" s="468"/>
      <c r="AH41" s="468"/>
      <c r="AI41" s="468"/>
      <c r="AJ41" s="468"/>
      <c r="AK41" s="468"/>
      <c r="AL41" s="468"/>
      <c r="AM41" s="468"/>
      <c r="AN41" s="167"/>
      <c r="AO41" s="168" t="s">
        <v>134</v>
      </c>
      <c r="AP41" s="167"/>
      <c r="AQ41" s="173"/>
      <c r="AR41" s="167"/>
      <c r="AS41" s="167"/>
      <c r="AT41" s="167"/>
      <c r="AU41" s="167"/>
      <c r="AV41" s="167"/>
      <c r="AW41" s="167"/>
      <c r="AX41" s="167"/>
      <c r="AY41" s="167"/>
      <c r="AZ41" s="167"/>
      <c r="BA41" s="468">
        <f>IF('入力シート'!V37="","",'入力シート'!V37)</f>
      </c>
      <c r="BB41" s="468"/>
      <c r="BC41" s="468"/>
      <c r="BD41" s="468"/>
      <c r="BE41" s="468"/>
      <c r="BF41" s="468"/>
      <c r="BG41" s="468"/>
      <c r="BH41" s="167"/>
      <c r="BI41" s="168" t="s">
        <v>134</v>
      </c>
      <c r="BJ41" s="170"/>
      <c r="BK41" s="111"/>
      <c r="BL41" s="111"/>
    </row>
    <row r="42" spans="1:64" ht="4.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</row>
    <row r="43" spans="1:64" ht="18.75" customHeight="1">
      <c r="A43" s="111"/>
      <c r="B43" s="111"/>
      <c r="C43" s="111"/>
      <c r="D43" s="115" t="s">
        <v>207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4"/>
      <c r="T43" s="174"/>
      <c r="U43" s="174"/>
      <c r="V43" s="174"/>
      <c r="W43" s="174"/>
      <c r="X43" s="174"/>
      <c r="Y43" s="174"/>
      <c r="Z43" s="174"/>
      <c r="AA43" s="174"/>
      <c r="AB43" s="405">
        <f>IF('入力シート'!L40="","",'入力シート'!L40)</f>
      </c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114"/>
      <c r="AO43" s="114"/>
      <c r="AP43" s="114"/>
      <c r="AQ43" s="114"/>
      <c r="AR43" s="406">
        <f>IF('入力シート'!T40="","",'入力シート'!T40)</f>
      </c>
      <c r="AS43" s="406"/>
      <c r="AT43" s="406"/>
      <c r="AU43" s="406"/>
      <c r="AV43" s="406"/>
      <c r="AW43" s="406"/>
      <c r="AX43" s="406"/>
      <c r="AY43" s="111" t="s">
        <v>148</v>
      </c>
      <c r="AZ43" s="111"/>
      <c r="BA43" s="417">
        <f>IF('入力シート'!Y40="","",'入力シート'!Y40)</f>
      </c>
      <c r="BB43" s="417"/>
      <c r="BC43" s="417"/>
      <c r="BD43" s="417"/>
      <c r="BE43" s="417"/>
      <c r="BF43" s="417"/>
      <c r="BG43" s="417"/>
      <c r="BH43" s="417"/>
      <c r="BI43" s="417"/>
      <c r="BJ43" s="111"/>
      <c r="BK43" s="111"/>
      <c r="BL43" s="111"/>
    </row>
    <row r="44" spans="1:64" ht="18.75" customHeight="1">
      <c r="A44" s="111"/>
      <c r="B44" s="111"/>
      <c r="C44" s="111"/>
      <c r="D44" s="115" t="s">
        <v>209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4"/>
      <c r="T44" s="174"/>
      <c r="U44" s="174"/>
      <c r="V44" s="174"/>
      <c r="W44" s="174"/>
      <c r="X44" s="174"/>
      <c r="Y44" s="174"/>
      <c r="Z44" s="174"/>
      <c r="AA44" s="174"/>
      <c r="AB44" s="405">
        <f>IF('入力シート'!L42="","",'入力シート'!L42)</f>
      </c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114"/>
      <c r="AO44" s="114"/>
      <c r="AP44" s="114"/>
      <c r="AQ44" s="114"/>
      <c r="AR44" s="406">
        <f>IF('入力シート'!T42="","",'入力シート'!T42)</f>
      </c>
      <c r="AS44" s="406"/>
      <c r="AT44" s="406"/>
      <c r="AU44" s="406"/>
      <c r="AV44" s="406"/>
      <c r="AW44" s="406"/>
      <c r="AX44" s="406"/>
      <c r="AY44" s="111" t="s">
        <v>148</v>
      </c>
      <c r="AZ44" s="111"/>
      <c r="BA44" s="417">
        <f>IF('入力シート'!Y41="","",'入力シート'!Y41)</f>
      </c>
      <c r="BB44" s="417"/>
      <c r="BC44" s="417"/>
      <c r="BD44" s="417"/>
      <c r="BE44" s="417"/>
      <c r="BF44" s="417"/>
      <c r="BG44" s="417"/>
      <c r="BH44" s="417"/>
      <c r="BI44" s="417"/>
      <c r="BJ44" s="111"/>
      <c r="BK44" s="111"/>
      <c r="BL44" s="111"/>
    </row>
    <row r="45" spans="1:64" ht="18.75" customHeight="1">
      <c r="A45" s="111"/>
      <c r="B45" s="111"/>
      <c r="C45" s="111"/>
      <c r="D45" s="115" t="s">
        <v>208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4"/>
      <c r="T45" s="174"/>
      <c r="U45" s="174"/>
      <c r="V45" s="174"/>
      <c r="W45" s="174"/>
      <c r="X45" s="174"/>
      <c r="Y45" s="174"/>
      <c r="Z45" s="174"/>
      <c r="AA45" s="174"/>
      <c r="AB45" s="405">
        <f>IF('入力シート'!L44="","",'入力シート'!L44)</f>
      </c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114"/>
      <c r="AO45" s="114"/>
      <c r="AP45" s="114"/>
      <c r="AQ45" s="114"/>
      <c r="AR45" s="406">
        <f>IF('入力シート'!T44="","",'入力シート'!T44)</f>
      </c>
      <c r="AS45" s="406"/>
      <c r="AT45" s="406"/>
      <c r="AU45" s="406"/>
      <c r="AV45" s="406"/>
      <c r="AW45" s="406"/>
      <c r="AX45" s="406"/>
      <c r="AY45" s="111" t="s">
        <v>148</v>
      </c>
      <c r="AZ45" s="111"/>
      <c r="BA45" s="417">
        <f>IF('入力シート'!Y41="","",'入力シート'!Y41)</f>
      </c>
      <c r="BB45" s="417"/>
      <c r="BC45" s="417"/>
      <c r="BD45" s="417"/>
      <c r="BE45" s="417"/>
      <c r="BF45" s="417"/>
      <c r="BG45" s="417"/>
      <c r="BH45" s="417"/>
      <c r="BI45" s="417"/>
      <c r="BJ45" s="111"/>
      <c r="BK45" s="111"/>
      <c r="BL45" s="111"/>
    </row>
    <row r="46" spans="1:64" ht="16.5" customHeight="1">
      <c r="A46" s="111"/>
      <c r="B46" s="111"/>
      <c r="C46" s="111"/>
      <c r="D46" s="415" t="s">
        <v>226</v>
      </c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176"/>
      <c r="AB46" s="405">
        <f>IF('入力シート'!L46="","",'入力シート'!L46)</f>
      </c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177"/>
      <c r="AO46" s="178"/>
      <c r="AP46" s="178"/>
      <c r="AQ46" s="111"/>
      <c r="AR46" s="406">
        <f>IF('入力シート'!T46="","",'入力シート'!T46)</f>
      </c>
      <c r="AS46" s="406"/>
      <c r="AT46" s="406"/>
      <c r="AU46" s="406"/>
      <c r="AV46" s="406"/>
      <c r="AW46" s="406"/>
      <c r="AX46" s="406"/>
      <c r="AY46" s="111" t="s">
        <v>148</v>
      </c>
      <c r="AZ46" s="111"/>
      <c r="BA46" s="111"/>
      <c r="BB46" s="414">
        <f>IF('入力シート'!Y44="","",'入力シート'!Y44)</f>
      </c>
      <c r="BC46" s="414"/>
      <c r="BD46" s="414"/>
      <c r="BE46" s="414"/>
      <c r="BF46" s="414"/>
      <c r="BG46" s="414"/>
      <c r="BH46" s="111"/>
      <c r="BI46" s="111"/>
      <c r="BJ46" s="111"/>
      <c r="BK46" s="111"/>
      <c r="BL46" s="111"/>
    </row>
    <row r="47" spans="1:64" ht="16.5" customHeight="1">
      <c r="A47" s="111"/>
      <c r="B47" s="111"/>
      <c r="C47" s="111"/>
      <c r="D47" s="415" t="s">
        <v>227</v>
      </c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176"/>
      <c r="AB47" s="405">
        <f>IF('入力シート'!L48="","",'入力シート'!L48)</f>
      </c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177"/>
      <c r="AO47" s="178"/>
      <c r="AP47" s="178"/>
      <c r="AQ47" s="111"/>
      <c r="AR47" s="406">
        <f>IF('入力シート'!T48="","",'入力シート'!T48)</f>
      </c>
      <c r="AS47" s="406"/>
      <c r="AT47" s="406"/>
      <c r="AU47" s="406"/>
      <c r="AV47" s="406"/>
      <c r="AW47" s="406"/>
      <c r="AX47" s="406"/>
      <c r="AY47" s="111" t="s">
        <v>148</v>
      </c>
      <c r="AZ47" s="111"/>
      <c r="BA47" s="111"/>
      <c r="BB47" s="179"/>
      <c r="BC47" s="179"/>
      <c r="BD47" s="179"/>
      <c r="BE47" s="179"/>
      <c r="BF47" s="179"/>
      <c r="BG47" s="179"/>
      <c r="BH47" s="111"/>
      <c r="BI47" s="111"/>
      <c r="BJ47" s="111"/>
      <c r="BK47" s="111"/>
      <c r="BL47" s="111"/>
    </row>
    <row r="48" spans="1:64" ht="5.25" customHeight="1">
      <c r="A48" s="111"/>
      <c r="B48" s="111"/>
      <c r="C48" s="111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7"/>
      <c r="AO48" s="178"/>
      <c r="AP48" s="178"/>
      <c r="AQ48" s="111"/>
      <c r="AR48" s="180"/>
      <c r="AS48" s="180"/>
      <c r="AT48" s="180"/>
      <c r="AU48" s="180"/>
      <c r="AV48" s="180"/>
      <c r="AW48" s="180"/>
      <c r="AX48" s="180"/>
      <c r="AY48" s="111"/>
      <c r="AZ48" s="111"/>
      <c r="BA48" s="111"/>
      <c r="BB48" s="179"/>
      <c r="BC48" s="179"/>
      <c r="BD48" s="179"/>
      <c r="BE48" s="179"/>
      <c r="BF48" s="179"/>
      <c r="BG48" s="179"/>
      <c r="BH48" s="111"/>
      <c r="BI48" s="111"/>
      <c r="BJ48" s="111"/>
      <c r="BK48" s="111"/>
      <c r="BL48" s="111"/>
    </row>
    <row r="49" spans="1:64" ht="15" customHeight="1">
      <c r="A49" s="111"/>
      <c r="B49" s="111"/>
      <c r="C49" s="385" t="s">
        <v>185</v>
      </c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111"/>
      <c r="Q49" s="111"/>
      <c r="R49" s="386" t="s">
        <v>157</v>
      </c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8"/>
      <c r="AE49" s="175"/>
      <c r="AF49" s="175"/>
      <c r="AG49" s="386" t="s">
        <v>160</v>
      </c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8"/>
      <c r="AT49" s="180"/>
      <c r="AU49" s="180"/>
      <c r="AV49" s="385" t="s">
        <v>194</v>
      </c>
      <c r="AW49" s="385"/>
      <c r="AX49" s="385"/>
      <c r="AY49" s="385"/>
      <c r="AZ49" s="385"/>
      <c r="BA49" s="385"/>
      <c r="BB49" s="385"/>
      <c r="BC49" s="385"/>
      <c r="BD49" s="385"/>
      <c r="BE49" s="385"/>
      <c r="BF49" s="385"/>
      <c r="BG49" s="385"/>
      <c r="BH49" s="385"/>
      <c r="BI49" s="111"/>
      <c r="BJ49" s="111"/>
      <c r="BK49" s="111"/>
      <c r="BL49" s="111"/>
    </row>
    <row r="50" spans="1:64" ht="15" customHeight="1">
      <c r="A50" s="111"/>
      <c r="B50" s="111"/>
      <c r="C50" s="401" t="s">
        <v>147</v>
      </c>
      <c r="D50" s="401"/>
      <c r="E50" s="401"/>
      <c r="F50" s="401"/>
      <c r="G50" s="401"/>
      <c r="H50" s="400">
        <f>IF('入力シート'!N51="","",'入力シート'!N51)</f>
      </c>
      <c r="I50" s="400"/>
      <c r="J50" s="400"/>
      <c r="K50" s="400"/>
      <c r="L50" s="400"/>
      <c r="M50" s="400"/>
      <c r="N50" s="400"/>
      <c r="O50" s="400"/>
      <c r="P50" s="111"/>
      <c r="Q50" s="111"/>
      <c r="R50" s="390" t="s">
        <v>147</v>
      </c>
      <c r="S50" s="391"/>
      <c r="T50" s="391"/>
      <c r="U50" s="391"/>
      <c r="V50" s="392"/>
      <c r="W50" s="396">
        <f>IF('入力シート'!Z51="","",'入力シート'!Z51)</f>
      </c>
      <c r="X50" s="397"/>
      <c r="Y50" s="397"/>
      <c r="Z50" s="397"/>
      <c r="AA50" s="397"/>
      <c r="AB50" s="397"/>
      <c r="AC50" s="397"/>
      <c r="AD50" s="398"/>
      <c r="AE50" s="175"/>
      <c r="AF50" s="175"/>
      <c r="AG50" s="386" t="s">
        <v>2</v>
      </c>
      <c r="AH50" s="387"/>
      <c r="AI50" s="387"/>
      <c r="AJ50" s="387"/>
      <c r="AK50" s="388"/>
      <c r="AL50" s="393">
        <f>IF('入力シート'!F50="","",'入力シート'!F50)</f>
      </c>
      <c r="AM50" s="394"/>
      <c r="AN50" s="394"/>
      <c r="AO50" s="394"/>
      <c r="AP50" s="394"/>
      <c r="AQ50" s="394"/>
      <c r="AR50" s="394"/>
      <c r="AS50" s="395"/>
      <c r="AT50" s="180"/>
      <c r="AU50" s="180"/>
      <c r="AV50" s="401" t="s">
        <v>159</v>
      </c>
      <c r="AW50" s="401"/>
      <c r="AX50" s="401"/>
      <c r="AY50" s="401"/>
      <c r="AZ50" s="401"/>
      <c r="BA50" s="400">
        <f>IF('入力シート'!Q55="","",'入力シート'!Q55)</f>
      </c>
      <c r="BB50" s="400"/>
      <c r="BC50" s="400"/>
      <c r="BD50" s="400"/>
      <c r="BE50" s="400"/>
      <c r="BF50" s="400"/>
      <c r="BG50" s="400"/>
      <c r="BH50" s="400"/>
      <c r="BI50" s="111"/>
      <c r="BJ50" s="111"/>
      <c r="BK50" s="111"/>
      <c r="BL50" s="111"/>
    </row>
    <row r="51" spans="1:64" ht="15" customHeight="1">
      <c r="A51" s="111"/>
      <c r="B51" s="111"/>
      <c r="C51" s="401" t="s">
        <v>156</v>
      </c>
      <c r="D51" s="401"/>
      <c r="E51" s="401"/>
      <c r="F51" s="401"/>
      <c r="G51" s="401"/>
      <c r="H51" s="400">
        <f>IF('入力シート'!N52="","",'入力シート'!N52)</f>
      </c>
      <c r="I51" s="400"/>
      <c r="J51" s="400"/>
      <c r="K51" s="400"/>
      <c r="L51" s="400"/>
      <c r="M51" s="400"/>
      <c r="N51" s="400"/>
      <c r="O51" s="400"/>
      <c r="P51" s="111"/>
      <c r="Q51" s="111"/>
      <c r="R51" s="390" t="s">
        <v>156</v>
      </c>
      <c r="S51" s="391"/>
      <c r="T51" s="391"/>
      <c r="U51" s="391"/>
      <c r="V51" s="392"/>
      <c r="W51" s="396" t="str">
        <f>IF('入力シート'!Z52="","",'入力シート'!Z52)</f>
        <v>なし</v>
      </c>
      <c r="X51" s="397"/>
      <c r="Y51" s="397"/>
      <c r="Z51" s="397"/>
      <c r="AA51" s="397"/>
      <c r="AB51" s="397"/>
      <c r="AC51" s="397"/>
      <c r="AD51" s="398"/>
      <c r="AE51" s="175"/>
      <c r="AF51" s="175"/>
      <c r="AG51" s="390" t="s">
        <v>219</v>
      </c>
      <c r="AH51" s="391"/>
      <c r="AI51" s="391"/>
      <c r="AJ51" s="391"/>
      <c r="AK51" s="392"/>
      <c r="AL51" s="393">
        <f>IF('入力シート'!F51="","",'入力シート'!F51)</f>
      </c>
      <c r="AM51" s="394"/>
      <c r="AN51" s="394"/>
      <c r="AO51" s="394"/>
      <c r="AP51" s="394"/>
      <c r="AQ51" s="394"/>
      <c r="AR51" s="394"/>
      <c r="AS51" s="395"/>
      <c r="AT51" s="180"/>
      <c r="AU51" s="180"/>
      <c r="AV51" s="389" t="s">
        <v>146</v>
      </c>
      <c r="AW51" s="389"/>
      <c r="AX51" s="389"/>
      <c r="AY51" s="389"/>
      <c r="AZ51" s="389"/>
      <c r="BA51" s="433">
        <f>IF('入力シート'!Q56="","",'入力シート'!Q56)</f>
      </c>
      <c r="BB51" s="433"/>
      <c r="BC51" s="433"/>
      <c r="BD51" s="433"/>
      <c r="BE51" s="433"/>
      <c r="BF51" s="433"/>
      <c r="BG51" s="433"/>
      <c r="BH51" s="433"/>
      <c r="BI51" s="111"/>
      <c r="BJ51" s="111"/>
      <c r="BK51" s="111"/>
      <c r="BL51" s="111"/>
    </row>
    <row r="52" spans="1:64" s="183" customFormat="1" ht="15" customHeight="1">
      <c r="A52" s="181"/>
      <c r="B52" s="181"/>
      <c r="C52" s="401" t="s">
        <v>11</v>
      </c>
      <c r="D52" s="401"/>
      <c r="E52" s="401"/>
      <c r="F52" s="401"/>
      <c r="G52" s="401"/>
      <c r="H52" s="400">
        <f>IF('入力シート'!N53="","",'入力シート'!N53)</f>
      </c>
      <c r="I52" s="400"/>
      <c r="J52" s="400"/>
      <c r="K52" s="400"/>
      <c r="L52" s="400"/>
      <c r="M52" s="400"/>
      <c r="N52" s="400"/>
      <c r="O52" s="400"/>
      <c r="P52" s="181"/>
      <c r="Q52" s="181"/>
      <c r="R52" s="390" t="s">
        <v>116</v>
      </c>
      <c r="S52" s="391"/>
      <c r="T52" s="391"/>
      <c r="U52" s="391"/>
      <c r="V52" s="392"/>
      <c r="W52" s="396">
        <f>IF('入力シート'!Z53="","",'入力シート'!Z53)</f>
      </c>
      <c r="X52" s="397"/>
      <c r="Y52" s="397"/>
      <c r="Z52" s="397"/>
      <c r="AA52" s="397"/>
      <c r="AB52" s="397"/>
      <c r="AC52" s="397"/>
      <c r="AD52" s="398"/>
      <c r="AE52" s="181"/>
      <c r="AF52" s="181"/>
      <c r="AG52" s="390" t="s">
        <v>220</v>
      </c>
      <c r="AH52" s="391"/>
      <c r="AI52" s="391"/>
      <c r="AJ52" s="391"/>
      <c r="AK52" s="392"/>
      <c r="AL52" s="393">
        <f>IF('入力シート'!F52="","",'入力シート'!F52)</f>
      </c>
      <c r="AM52" s="394"/>
      <c r="AN52" s="394"/>
      <c r="AO52" s="394"/>
      <c r="AP52" s="394"/>
      <c r="AQ52" s="394"/>
      <c r="AR52" s="394"/>
      <c r="AS52" s="395"/>
      <c r="AT52" s="181"/>
      <c r="AU52" s="181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1"/>
      <c r="BJ52" s="181"/>
      <c r="BK52" s="181"/>
      <c r="BL52" s="181"/>
    </row>
    <row r="53" spans="1:64" s="183" customFormat="1" ht="15" customHeight="1">
      <c r="A53" s="181"/>
      <c r="B53" s="181"/>
      <c r="C53" s="385" t="s">
        <v>206</v>
      </c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181"/>
      <c r="Q53" s="181"/>
      <c r="R53" s="386" t="s">
        <v>158</v>
      </c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8"/>
      <c r="AE53" s="181"/>
      <c r="AF53" s="181"/>
      <c r="AG53" s="390" t="s">
        <v>221</v>
      </c>
      <c r="AH53" s="391"/>
      <c r="AI53" s="391"/>
      <c r="AJ53" s="391"/>
      <c r="AK53" s="392"/>
      <c r="AL53" s="393">
        <f>IF('入力シート'!F53="","",'入力シート'!F53)</f>
      </c>
      <c r="AM53" s="394"/>
      <c r="AN53" s="394"/>
      <c r="AO53" s="394"/>
      <c r="AP53" s="394"/>
      <c r="AQ53" s="394"/>
      <c r="AR53" s="394"/>
      <c r="AS53" s="395"/>
      <c r="AT53" s="181"/>
      <c r="AU53" s="181"/>
      <c r="AV53" s="429" t="s">
        <v>164</v>
      </c>
      <c r="AW53" s="429"/>
      <c r="AX53" s="429"/>
      <c r="AY53" s="429"/>
      <c r="AZ53" s="429"/>
      <c r="BA53" s="430">
        <f>IF('入力シート'!Q57="","",'入力シート'!Q57)</f>
      </c>
      <c r="BB53" s="431"/>
      <c r="BC53" s="431"/>
      <c r="BD53" s="431"/>
      <c r="BE53" s="431"/>
      <c r="BF53" s="431"/>
      <c r="BG53" s="431"/>
      <c r="BH53" s="432"/>
      <c r="BI53" s="181"/>
      <c r="BJ53" s="181"/>
      <c r="BK53" s="181"/>
      <c r="BL53" s="181"/>
    </row>
    <row r="54" spans="2:62" ht="14.25" customHeight="1">
      <c r="B54" s="111"/>
      <c r="C54" s="385" t="e">
        <f>'入力シート'!W57</f>
        <v>#VALUE!</v>
      </c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111"/>
      <c r="Q54" s="111"/>
      <c r="R54" s="481">
        <f>IF('入力シート'!W55="","",'入力シート'!W55)</f>
      </c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3"/>
      <c r="AE54" s="111"/>
      <c r="AF54" s="111"/>
      <c r="AG54" s="390" t="s">
        <v>161</v>
      </c>
      <c r="AH54" s="391"/>
      <c r="AI54" s="391"/>
      <c r="AJ54" s="391"/>
      <c r="AK54" s="392"/>
      <c r="AL54" s="393">
        <f>IF('入力シート'!F54="","",'入力シート'!F54)</f>
      </c>
      <c r="AM54" s="394"/>
      <c r="AN54" s="394"/>
      <c r="AO54" s="394"/>
      <c r="AP54" s="394"/>
      <c r="AQ54" s="394"/>
      <c r="AR54" s="394"/>
      <c r="AS54" s="395"/>
      <c r="AT54" s="111"/>
      <c r="AU54" s="111"/>
      <c r="AV54" s="386" t="s">
        <v>214</v>
      </c>
      <c r="AW54" s="387"/>
      <c r="AX54" s="387"/>
      <c r="AY54" s="387"/>
      <c r="AZ54" s="388"/>
      <c r="BA54" s="484">
        <f>IF('入力シート'!Q58="","",'入力シート'!Q58)</f>
      </c>
      <c r="BB54" s="485"/>
      <c r="BC54" s="485"/>
      <c r="BD54" s="485"/>
      <c r="BE54" s="485"/>
      <c r="BF54" s="485"/>
      <c r="BG54" s="485"/>
      <c r="BH54" s="486"/>
      <c r="BI54" s="111"/>
      <c r="BJ54" s="111"/>
    </row>
    <row r="55" spans="2:62" ht="13.5" customHeight="1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487" t="s">
        <v>162</v>
      </c>
      <c r="AH55" s="488"/>
      <c r="AI55" s="488"/>
      <c r="AJ55" s="488"/>
      <c r="AK55" s="489"/>
      <c r="AL55" s="490">
        <f>IF('入力シート'!F55="","",'入力シート'!F55)</f>
      </c>
      <c r="AM55" s="491"/>
      <c r="AN55" s="491"/>
      <c r="AO55" s="491"/>
      <c r="AP55" s="491"/>
      <c r="AQ55" s="491"/>
      <c r="AR55" s="491"/>
      <c r="AS55" s="492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</row>
    <row r="56" spans="1:64" s="185" customFormat="1" ht="11.25">
      <c r="A56" s="184"/>
      <c r="B56" s="184"/>
      <c r="C56" s="184" t="s">
        <v>149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</row>
    <row r="57" spans="1:64" s="185" customFormat="1" ht="11.25">
      <c r="A57" s="184"/>
      <c r="B57" s="184"/>
      <c r="C57" s="184"/>
      <c r="D57" s="184" t="s">
        <v>150</v>
      </c>
      <c r="E57" s="184"/>
      <c r="F57" s="428" t="s">
        <v>200</v>
      </c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/>
      <c r="AV57" s="428"/>
      <c r="AW57" s="428"/>
      <c r="AX57" s="428"/>
      <c r="AY57" s="428"/>
      <c r="AZ57" s="428"/>
      <c r="BA57" s="428"/>
      <c r="BB57" s="428"/>
      <c r="BC57" s="428"/>
      <c r="BD57" s="428"/>
      <c r="BE57" s="428"/>
      <c r="BF57" s="428"/>
      <c r="BG57" s="184"/>
      <c r="BH57" s="184"/>
      <c r="BI57" s="184"/>
      <c r="BJ57" s="184"/>
      <c r="BK57" s="184"/>
      <c r="BL57" s="184"/>
    </row>
    <row r="58" spans="1:64" s="185" customFormat="1" ht="13.5" customHeight="1">
      <c r="A58" s="184"/>
      <c r="B58" s="184"/>
      <c r="C58" s="184"/>
      <c r="D58" s="184"/>
      <c r="E58" s="184"/>
      <c r="F58" s="428" t="s">
        <v>201</v>
      </c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/>
      <c r="AV58" s="428"/>
      <c r="AW58" s="428"/>
      <c r="AX58" s="428"/>
      <c r="AY58" s="428"/>
      <c r="AZ58" s="428"/>
      <c r="BA58" s="428"/>
      <c r="BB58" s="428"/>
      <c r="BC58" s="428"/>
      <c r="BD58" s="428"/>
      <c r="BE58" s="428"/>
      <c r="BF58" s="428"/>
      <c r="BG58" s="184"/>
      <c r="BH58" s="184"/>
      <c r="BI58" s="184"/>
      <c r="BJ58" s="184"/>
      <c r="BK58" s="184"/>
      <c r="BL58" s="184"/>
    </row>
    <row r="59" spans="1:64" ht="12.75">
      <c r="A59" s="111"/>
      <c r="B59" s="111"/>
      <c r="C59" s="2"/>
      <c r="D59" s="2" t="s">
        <v>151</v>
      </c>
      <c r="E59" s="2"/>
      <c r="F59" s="428" t="s">
        <v>202</v>
      </c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8"/>
      <c r="AY59" s="428"/>
      <c r="AZ59" s="428"/>
      <c r="BA59" s="428"/>
      <c r="BB59" s="428"/>
      <c r="BC59" s="428"/>
      <c r="BD59" s="428"/>
      <c r="BE59" s="428"/>
      <c r="BF59" s="428"/>
      <c r="BG59" s="2"/>
      <c r="BH59" s="2"/>
      <c r="BI59" s="2"/>
      <c r="BJ59" s="2"/>
      <c r="BK59" s="111"/>
      <c r="BL59" s="111"/>
    </row>
    <row r="60" spans="1:64" ht="12.75">
      <c r="A60" s="111"/>
      <c r="B60" s="111"/>
      <c r="C60" s="111"/>
      <c r="D60" s="111"/>
      <c r="E60" s="111"/>
      <c r="F60" s="428" t="s">
        <v>203</v>
      </c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8"/>
      <c r="AW60" s="428"/>
      <c r="AX60" s="428"/>
      <c r="AY60" s="428"/>
      <c r="AZ60" s="428"/>
      <c r="BA60" s="428"/>
      <c r="BB60" s="428"/>
      <c r="BC60" s="428"/>
      <c r="BD60" s="428"/>
      <c r="BE60" s="428"/>
      <c r="BF60" s="428"/>
      <c r="BG60" s="111"/>
      <c r="BH60" s="111"/>
      <c r="BI60" s="111"/>
      <c r="BJ60" s="111"/>
      <c r="BK60" s="111"/>
      <c r="BL60" s="111"/>
    </row>
    <row r="61" spans="2:62" ht="12.75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</row>
    <row r="64" ht="12.75">
      <c r="Z64" s="111"/>
    </row>
  </sheetData>
  <sheetProtection sheet="1" selectLockedCells="1" selectUnlockedCells="1"/>
  <mergeCells count="156">
    <mergeCell ref="BA54:BH54"/>
    <mergeCell ref="J21:AS21"/>
    <mergeCell ref="AG55:AK55"/>
    <mergeCell ref="AL55:AS55"/>
    <mergeCell ref="AV54:AZ54"/>
    <mergeCell ref="AG52:AK52"/>
    <mergeCell ref="BA36:BG36"/>
    <mergeCell ref="AB46:AM46"/>
    <mergeCell ref="BA39:BG39"/>
    <mergeCell ref="AF39:AM39"/>
    <mergeCell ref="V2:AS2"/>
    <mergeCell ref="AB47:AM47"/>
    <mergeCell ref="R53:AD53"/>
    <mergeCell ref="R54:AD54"/>
    <mergeCell ref="W52:AD52"/>
    <mergeCell ref="AG54:AK54"/>
    <mergeCell ref="AL54:AS54"/>
    <mergeCell ref="AG51:AK51"/>
    <mergeCell ref="AL51:AS51"/>
    <mergeCell ref="AL53:AS53"/>
    <mergeCell ref="I11:O11"/>
    <mergeCell ref="AL11:AQ11"/>
    <mergeCell ref="K20:P20"/>
    <mergeCell ref="Q20:BJ20"/>
    <mergeCell ref="C19:I19"/>
    <mergeCell ref="C20:I20"/>
    <mergeCell ref="I17:Z17"/>
    <mergeCell ref="D12:G13"/>
    <mergeCell ref="D15:G16"/>
    <mergeCell ref="H12:AC13"/>
    <mergeCell ref="O22:Z22"/>
    <mergeCell ref="C22:N22"/>
    <mergeCell ref="E23:L23"/>
    <mergeCell ref="P23:X23"/>
    <mergeCell ref="AR32:AW32"/>
    <mergeCell ref="AR33:AW33"/>
    <mergeCell ref="K34:X34"/>
    <mergeCell ref="N39:V39"/>
    <mergeCell ref="E34:J34"/>
    <mergeCell ref="BA37:BG37"/>
    <mergeCell ref="BA41:BG41"/>
    <mergeCell ref="AF36:AM36"/>
    <mergeCell ref="Z33:AE33"/>
    <mergeCell ref="N31:V31"/>
    <mergeCell ref="N32:V32"/>
    <mergeCell ref="E30:J30"/>
    <mergeCell ref="N41:V41"/>
    <mergeCell ref="AF37:AM37"/>
    <mergeCell ref="AF41:AM41"/>
    <mergeCell ref="AI32:AN32"/>
    <mergeCell ref="E39:J39"/>
    <mergeCell ref="N37:V37"/>
    <mergeCell ref="AG15:AJ16"/>
    <mergeCell ref="H15:AA16"/>
    <mergeCell ref="H14:Y14"/>
    <mergeCell ref="AK14:BB14"/>
    <mergeCell ref="C21:I21"/>
    <mergeCell ref="AI31:AN31"/>
    <mergeCell ref="AH30:AP30"/>
    <mergeCell ref="AQ30:AY30"/>
    <mergeCell ref="K30:X30"/>
    <mergeCell ref="Y30:AG30"/>
    <mergeCell ref="E33:J33"/>
    <mergeCell ref="Z31:AE31"/>
    <mergeCell ref="Z32:AE32"/>
    <mergeCell ref="F32:J32"/>
    <mergeCell ref="F31:J31"/>
    <mergeCell ref="AX7:BI7"/>
    <mergeCell ref="K19:BJ19"/>
    <mergeCell ref="AU21:BJ21"/>
    <mergeCell ref="AK12:BF13"/>
    <mergeCell ref="AG12:AJ13"/>
    <mergeCell ref="D14:G14"/>
    <mergeCell ref="D47:Z47"/>
    <mergeCell ref="C30:D41"/>
    <mergeCell ref="E41:J41"/>
    <mergeCell ref="N33:V33"/>
    <mergeCell ref="F36:J36"/>
    <mergeCell ref="K36:X36"/>
    <mergeCell ref="N35:V35"/>
    <mergeCell ref="F35:J35"/>
    <mergeCell ref="F37:J37"/>
    <mergeCell ref="AG14:AJ14"/>
    <mergeCell ref="AK15:BE16"/>
    <mergeCell ref="AR46:AX46"/>
    <mergeCell ref="AB45:AM45"/>
    <mergeCell ref="AR45:AX45"/>
    <mergeCell ref="BA45:BI45"/>
    <mergeCell ref="AR44:AX44"/>
    <mergeCell ref="BA44:BI44"/>
    <mergeCell ref="AB23:AJ23"/>
    <mergeCell ref="AN23:AV23"/>
    <mergeCell ref="H52:O52"/>
    <mergeCell ref="C50:G50"/>
    <mergeCell ref="F59:BF59"/>
    <mergeCell ref="F57:BF57"/>
    <mergeCell ref="F58:BF58"/>
    <mergeCell ref="C51:G51"/>
    <mergeCell ref="R52:V52"/>
    <mergeCell ref="AL52:AS52"/>
    <mergeCell ref="AG53:AK53"/>
    <mergeCell ref="BA51:BH51"/>
    <mergeCell ref="D2:K2"/>
    <mergeCell ref="L2:R2"/>
    <mergeCell ref="F60:BF60"/>
    <mergeCell ref="AR47:AX47"/>
    <mergeCell ref="AV53:AZ53"/>
    <mergeCell ref="BA53:BH53"/>
    <mergeCell ref="W51:AD51"/>
    <mergeCell ref="C52:G52"/>
    <mergeCell ref="H50:O50"/>
    <mergeCell ref="H51:O51"/>
    <mergeCell ref="AA22:AL22"/>
    <mergeCell ref="BB46:BG46"/>
    <mergeCell ref="D46:Z46"/>
    <mergeCell ref="BA43:BI43"/>
    <mergeCell ref="C24:N24"/>
    <mergeCell ref="O24:Z24"/>
    <mergeCell ref="AA24:AL24"/>
    <mergeCell ref="E25:L25"/>
    <mergeCell ref="P25:X25"/>
    <mergeCell ref="AB25:AJ25"/>
    <mergeCell ref="AB43:AM43"/>
    <mergeCell ref="AR43:AX43"/>
    <mergeCell ref="BB31:BG31"/>
    <mergeCell ref="BA35:BG35"/>
    <mergeCell ref="BB32:BG32"/>
    <mergeCell ref="BB33:BG33"/>
    <mergeCell ref="AR31:AW31"/>
    <mergeCell ref="Y34:AP34"/>
    <mergeCell ref="AF35:AM35"/>
    <mergeCell ref="AI33:AN33"/>
    <mergeCell ref="AV3:BA3"/>
    <mergeCell ref="BB3:BJ3"/>
    <mergeCell ref="BA50:BH50"/>
    <mergeCell ref="AV50:AZ50"/>
    <mergeCell ref="AY22:BI22"/>
    <mergeCell ref="BA23:BF23"/>
    <mergeCell ref="AM24:BJ25"/>
    <mergeCell ref="AB44:AM44"/>
    <mergeCell ref="AV51:AZ51"/>
    <mergeCell ref="R51:V51"/>
    <mergeCell ref="AL50:AS50"/>
    <mergeCell ref="AG50:AK50"/>
    <mergeCell ref="W50:AD50"/>
    <mergeCell ref="R50:V50"/>
    <mergeCell ref="H8:Q8"/>
    <mergeCell ref="G3:P3"/>
    <mergeCell ref="AV2:BA2"/>
    <mergeCell ref="BB2:BJ2"/>
    <mergeCell ref="C53:O53"/>
    <mergeCell ref="C54:O54"/>
    <mergeCell ref="AV49:BH49"/>
    <mergeCell ref="AG49:AS49"/>
    <mergeCell ref="R49:AD49"/>
    <mergeCell ref="C49:O49"/>
  </mergeCells>
  <conditionalFormatting sqref="N33:V33 K20:BJ20 K19">
    <cfRule type="cellIs" priority="1" dxfId="7" operator="between" stopIfTrue="1">
      <formula>0</formula>
      <formula>0</formula>
    </cfRule>
  </conditionalFormatting>
  <conditionalFormatting sqref="N31:V32 N35:V35 N37:V37">
    <cfRule type="cellIs" priority="2" dxfId="8" operator="equal" stopIfTrue="1">
      <formula>""</formula>
    </cfRule>
  </conditionalFormatting>
  <conditionalFormatting sqref="AX7:BI7">
    <cfRule type="cellIs" priority="3" dxfId="9" operator="equal" stopIfTrue="1">
      <formula>0</formula>
    </cfRule>
  </conditionalFormatting>
  <dataValidations count="1">
    <dataValidation allowBlank="1" showInputMessage="1" showErrorMessage="1" imeMode="halfAlpha" sqref="AO46:AP48"/>
  </dataValidations>
  <printOptions/>
  <pageMargins left="0.6125490196078431" right="0.4724409448818898" top="0.5905511811023623" bottom="0" header="0.3937007874015748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足達　健司</cp:lastModifiedBy>
  <cp:lastPrinted>2009-10-05T23:55:22Z</cp:lastPrinted>
  <dcterms:created xsi:type="dcterms:W3CDTF">2004-04-09T08:22:02Z</dcterms:created>
  <dcterms:modified xsi:type="dcterms:W3CDTF">2021-04-19T05:25:45Z</dcterms:modified>
  <cp:category/>
  <cp:version/>
  <cp:contentType/>
  <cp:contentStatus/>
</cp:coreProperties>
</file>